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codeName="ThisWorkbook"/>
  <mc:AlternateContent xmlns:mc="http://schemas.openxmlformats.org/markup-compatibility/2006">
    <mc:Choice Requires="x15">
      <x15ac:absPath xmlns:x15ac="http://schemas.microsoft.com/office/spreadsheetml/2010/11/ac" url="/Users/sonjawalls/Documents/2019 Manufacturing INdaba/"/>
    </mc:Choice>
  </mc:AlternateContent>
  <xr:revisionPtr revIDLastSave="0" documentId="13_ncr:1_{7A6717A3-CF92-BF4B-BE9C-1E83CD637F0F}" xr6:coauthVersionLast="40" xr6:coauthVersionMax="40" xr10:uidLastSave="{00000000-0000-0000-0000-000000000000}"/>
  <bookViews>
    <workbookView xWindow="0" yWindow="460" windowWidth="28800" windowHeight="16100" tabRatio="970" activeTab="4" xr2:uid="{00000000-000D-0000-FFFF-FFFF00000000}"/>
  </bookViews>
  <sheets>
    <sheet name="Summary" sheetId="41" r:id="rId1"/>
    <sheet name="Shell Scheme Package" sheetId="65" r:id="rId2"/>
    <sheet name="Electrics" sheetId="33" r:id="rId3"/>
    <sheet name="Extras" sheetId="32" r:id="rId4"/>
    <sheet name="Furniture" sheetId="34" r:id="rId5"/>
  </sheets>
  <definedNames>
    <definedName name="_xlnm.Print_Area" localSheetId="2">Electrics!$A$1:$R$59</definedName>
    <definedName name="_xlnm.Print_Area" localSheetId="3">Extras!$A$1:$R$86</definedName>
    <definedName name="_xlnm.Print_Area" localSheetId="4">Furniture!$1:$133</definedName>
    <definedName name="_xlnm.Print_Area" localSheetId="1">'Shell Scheme Package'!$A$1:$X$52</definedName>
    <definedName name="_xlnm.Print_Area" localSheetId="0">Summary!$A$1:$Z$63</definedName>
    <definedName name="_xlnm.Print_Titles" localSheetId="4">Furniture!$22:$22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46" i="41" l="1"/>
  <c r="W45" i="41"/>
  <c r="W44" i="41"/>
  <c r="W43" i="41"/>
  <c r="W41" i="41"/>
  <c r="W40" i="41"/>
  <c r="O73" i="32" l="1"/>
  <c r="O74" i="32"/>
  <c r="O75" i="32"/>
  <c r="O76" i="32"/>
  <c r="P24" i="34"/>
  <c r="P25" i="34"/>
  <c r="P26" i="34"/>
  <c r="P124" i="34" s="1"/>
  <c r="P27" i="34"/>
  <c r="P28" i="34"/>
  <c r="P29" i="34"/>
  <c r="P30" i="34"/>
  <c r="P31" i="34"/>
  <c r="P32" i="34"/>
  <c r="P33" i="34"/>
  <c r="P34" i="34"/>
  <c r="P35" i="34"/>
  <c r="P37" i="34"/>
  <c r="P38" i="34"/>
  <c r="P39" i="34"/>
  <c r="P40" i="34"/>
  <c r="P41" i="34"/>
  <c r="P42" i="34"/>
  <c r="P43" i="34"/>
  <c r="P45" i="34"/>
  <c r="P46" i="34"/>
  <c r="P47" i="34"/>
  <c r="P48" i="34"/>
  <c r="P49" i="34"/>
  <c r="P50" i="34"/>
  <c r="P51" i="34"/>
  <c r="P52" i="34"/>
  <c r="P53" i="34"/>
  <c r="P54" i="34"/>
  <c r="P55" i="34"/>
  <c r="P56" i="34"/>
  <c r="P58" i="34"/>
  <c r="P59" i="34"/>
  <c r="P60" i="34"/>
  <c r="P61" i="34"/>
  <c r="P62" i="34"/>
  <c r="P63" i="34"/>
  <c r="P65" i="34"/>
  <c r="P66" i="34"/>
  <c r="P67" i="34"/>
  <c r="P69" i="34"/>
  <c r="P70" i="34"/>
  <c r="P71" i="34"/>
  <c r="P72" i="34"/>
  <c r="P73" i="34"/>
  <c r="P74" i="34"/>
  <c r="P76" i="34"/>
  <c r="P77" i="34"/>
  <c r="P79" i="34"/>
  <c r="P80" i="34"/>
  <c r="P81" i="34"/>
  <c r="P83" i="34"/>
  <c r="P84" i="34"/>
  <c r="P85" i="34"/>
  <c r="P86" i="34"/>
  <c r="P87" i="34"/>
  <c r="P89" i="34"/>
  <c r="P90" i="34"/>
  <c r="P91" i="34"/>
  <c r="P92" i="34"/>
  <c r="P93" i="34"/>
  <c r="P94" i="34"/>
  <c r="P95" i="34"/>
  <c r="P96" i="34"/>
  <c r="P97" i="34"/>
  <c r="P98" i="34"/>
  <c r="P100" i="34"/>
  <c r="P101" i="34"/>
  <c r="P102" i="34"/>
  <c r="P103" i="34"/>
  <c r="P104" i="34"/>
  <c r="P105" i="34"/>
  <c r="P106" i="34"/>
  <c r="P107" i="34"/>
  <c r="P109" i="34"/>
  <c r="P110" i="34"/>
  <c r="P111" i="34"/>
  <c r="P112" i="34"/>
  <c r="P113" i="34"/>
  <c r="P114" i="34"/>
  <c r="P116" i="34"/>
  <c r="P117" i="34"/>
  <c r="P118" i="34"/>
  <c r="P119" i="34"/>
  <c r="P120" i="34"/>
  <c r="P121" i="34"/>
  <c r="P122" i="34"/>
  <c r="P123" i="34"/>
  <c r="O20" i="32"/>
  <c r="O23" i="32" s="1"/>
  <c r="O21" i="32"/>
  <c r="O22" i="32"/>
  <c r="O29" i="32"/>
  <c r="O30" i="32"/>
  <c r="O31" i="32" s="1"/>
  <c r="O32" i="32" s="1"/>
  <c r="O36" i="32"/>
  <c r="O42" i="32" s="1"/>
  <c r="O37" i="32"/>
  <c r="O38" i="32"/>
  <c r="O39" i="32"/>
  <c r="O40" i="32"/>
  <c r="O41" i="32"/>
  <c r="O49" i="32"/>
  <c r="O77" i="32" s="1"/>
  <c r="O50" i="32"/>
  <c r="O51" i="32"/>
  <c r="O52" i="32"/>
  <c r="O53" i="32"/>
  <c r="O54" i="32"/>
  <c r="O55" i="32"/>
  <c r="O56" i="32"/>
  <c r="O57" i="32"/>
  <c r="O58" i="32"/>
  <c r="O59" i="32"/>
  <c r="O60" i="32"/>
  <c r="O61" i="32"/>
  <c r="O62" i="32"/>
  <c r="O63" i="32"/>
  <c r="O64" i="32"/>
  <c r="O65" i="32"/>
  <c r="O66" i="32"/>
  <c r="O67" i="32"/>
  <c r="O68" i="32"/>
  <c r="O69" i="32"/>
  <c r="O70" i="32"/>
  <c r="O71" i="32"/>
  <c r="O72" i="32"/>
  <c r="O24" i="33"/>
  <c r="O25" i="33"/>
  <c r="O27" i="33"/>
  <c r="O29" i="33"/>
  <c r="O41" i="33" s="1"/>
  <c r="O30" i="33"/>
  <c r="O31" i="33"/>
  <c r="O32" i="33"/>
  <c r="O33" i="33"/>
  <c r="O34" i="33"/>
  <c r="O35" i="33"/>
  <c r="O37" i="33"/>
  <c r="O38" i="33"/>
  <c r="O40" i="33"/>
  <c r="O49" i="33"/>
  <c r="O50" i="33" s="1"/>
  <c r="O48" i="33"/>
  <c r="S44" i="41"/>
  <c r="E6" i="34"/>
  <c r="E6" i="32"/>
  <c r="E8" i="33"/>
  <c r="G10" i="65"/>
  <c r="G8" i="65"/>
  <c r="E12" i="34"/>
  <c r="E10" i="34"/>
  <c r="E8" i="34"/>
  <c r="E12" i="32"/>
  <c r="E10" i="32"/>
  <c r="E8" i="32"/>
  <c r="E14" i="33"/>
  <c r="E12" i="33"/>
  <c r="E10" i="33"/>
  <c r="G14" i="65"/>
  <c r="G12" i="65"/>
  <c r="S41" i="41" l="1"/>
  <c r="O52" i="33"/>
  <c r="O51" i="33"/>
  <c r="O79" i="32"/>
  <c r="O78" i="32"/>
  <c r="S46" i="41"/>
  <c r="S48" i="41"/>
  <c r="P126" i="34"/>
  <c r="P125" i="34"/>
  <c r="W48" i="41"/>
  <c r="S40" i="41"/>
  <c r="O43" i="33"/>
  <c r="O42" i="33"/>
  <c r="S45" i="41"/>
  <c r="O43" i="32"/>
  <c r="O44" i="32" s="1"/>
  <c r="O24" i="32"/>
  <c r="S43" i="41"/>
  <c r="O25" i="32"/>
  <c r="S50" i="41" l="1"/>
  <c r="W52" i="41" l="1"/>
  <c r="W53" i="41" s="1"/>
  <c r="R12" i="41" s="1"/>
  <c r="S51" i="41"/>
</calcChain>
</file>

<file path=xl/sharedStrings.xml><?xml version="1.0" encoding="utf-8"?>
<sst xmlns="http://schemas.openxmlformats.org/spreadsheetml/2006/main" count="508" uniqueCount="414">
  <si>
    <t>Email Address</t>
  </si>
  <si>
    <t>Date</t>
  </si>
  <si>
    <t>PRODUCT DESCRIPTION</t>
  </si>
  <si>
    <t>QTY</t>
  </si>
  <si>
    <t>SUB TOTAL</t>
  </si>
  <si>
    <t>UNIT COST</t>
  </si>
  <si>
    <t>ITEM CODE</t>
  </si>
  <si>
    <t>Contact</t>
  </si>
  <si>
    <t>Order Total</t>
  </si>
  <si>
    <t>Total</t>
  </si>
  <si>
    <t>ORDER SUMMARY</t>
  </si>
  <si>
    <t>FORM NO</t>
  </si>
  <si>
    <t>DESCRIPTION</t>
  </si>
  <si>
    <t>ADDITIONAL SERVICE ORDER FORMS</t>
  </si>
  <si>
    <t>CARPET HIRE</t>
  </si>
  <si>
    <t>ELECTRICAL HIRE</t>
  </si>
  <si>
    <t>FURNITURE HIRE</t>
  </si>
  <si>
    <t>EXHIBITING COMPANY CONTACT INFORMATION</t>
  </si>
  <si>
    <t>Carpeting</t>
  </si>
  <si>
    <t>FORM</t>
  </si>
  <si>
    <t>Electrical Hire</t>
  </si>
  <si>
    <t>Connecta-Floor</t>
  </si>
  <si>
    <t xml:space="preserve">SQM </t>
  </si>
  <si>
    <t>FLOORING - go to www.connecta-floor.co.za</t>
  </si>
  <si>
    <t>Stand Number</t>
  </si>
  <si>
    <t xml:space="preserve">CARPETING ~ PACKAGE REQUIREMENTS </t>
  </si>
  <si>
    <t>FASCIA 1</t>
  </si>
  <si>
    <t>FASCIA 2</t>
  </si>
  <si>
    <t>TAB:  ELECTRICS</t>
  </si>
  <si>
    <t>TAB:  EXTRAS</t>
  </si>
  <si>
    <t>TAB:  FURNITURE</t>
  </si>
  <si>
    <t>FORM 7</t>
  </si>
  <si>
    <t>FORM 6</t>
  </si>
  <si>
    <t>ONLY COMPLETE IF ADDITIONAL ELECTRICS IS REQUIRED OVER AND ABOVE WHAT'S INCLUDED IN YOUR PACKAGE</t>
  </si>
  <si>
    <r>
      <t>Additional carpeting -</t>
    </r>
    <r>
      <rPr>
        <b/>
        <sz val="10"/>
        <rFont val="Arial"/>
        <family val="2"/>
      </rPr>
      <t xml:space="preserve"> per square meter</t>
    </r>
  </si>
  <si>
    <t>SQM COST</t>
  </si>
  <si>
    <t>COLOUR</t>
  </si>
  <si>
    <t>All items hired must be treated with care and are payable before delivery. Damaged items will be charged for in full.                                                                                   All items hired are the responsibility of the exhibitor until collected by the appointed contractor.</t>
  </si>
  <si>
    <t>Cellular Number</t>
  </si>
  <si>
    <t>Company Name</t>
  </si>
  <si>
    <t>Amount due</t>
  </si>
  <si>
    <t>Telephone Number</t>
  </si>
  <si>
    <t>CERTIFICATE OF COMPLIANCE {COC}</t>
  </si>
  <si>
    <t>Certificate of Compliance to be issued where own electrical work is done</t>
  </si>
  <si>
    <t xml:space="preserve">  </t>
  </si>
  <si>
    <t xml:space="preserve">If you are doing your own electrics then you need to submit a Certificate of Compliance (COC) on completion.  Alternatively our in-house electrician can check your electrics onsite and submit a COC on your behalf. </t>
  </si>
  <si>
    <t>NOT APPLICABLE TO FLOOR SPACE ONLY EXHIBITORS</t>
  </si>
  <si>
    <t>DEC01</t>
  </si>
  <si>
    <t>DEC02</t>
  </si>
  <si>
    <t>P1</t>
  </si>
  <si>
    <t>P4</t>
  </si>
  <si>
    <t>P7</t>
  </si>
  <si>
    <t>P9</t>
  </si>
  <si>
    <t>P10</t>
  </si>
  <si>
    <t>P11</t>
  </si>
  <si>
    <t>P12</t>
  </si>
  <si>
    <t>P13</t>
  </si>
  <si>
    <t>P14</t>
  </si>
  <si>
    <t>P15</t>
  </si>
  <si>
    <t>P17</t>
  </si>
  <si>
    <t>P18</t>
  </si>
  <si>
    <t>FORM 4</t>
  </si>
  <si>
    <t>COMPLETION COMPULSORY BY ALL SHELL SCHEME PACKAGE EXHIBITORS</t>
  </si>
  <si>
    <t>SHELL SCHEME PACKAGE STAND REQUIREMENTS</t>
  </si>
  <si>
    <t>LIGHTING</t>
  </si>
  <si>
    <t>Plug Point</t>
  </si>
  <si>
    <t>CONNECTIONS</t>
  </si>
  <si>
    <t>Aluminium Cocktail Table</t>
  </si>
  <si>
    <t>CAFÉ TABLES</t>
  </si>
  <si>
    <t>Aluminium Café Table</t>
  </si>
  <si>
    <t>LOUNGE FURNITURE</t>
  </si>
  <si>
    <t>Amber Coffee Table</t>
  </si>
  <si>
    <t>Amber Side Table</t>
  </si>
  <si>
    <t>Lockable Cupboard</t>
  </si>
  <si>
    <t>CHAIRS</t>
  </si>
  <si>
    <t>PLUG POINT</t>
  </si>
  <si>
    <t>150Watt Metal Halide</t>
  </si>
  <si>
    <t>DEC05</t>
  </si>
  <si>
    <t>FLO001</t>
  </si>
  <si>
    <t>FLO002</t>
  </si>
  <si>
    <t>FLO003</t>
  </si>
  <si>
    <t>Orchid (1 stem) in small glass vase</t>
  </si>
  <si>
    <t>Orchid (1 stem) in small white pot</t>
  </si>
  <si>
    <t>Orchid (1 stem) in Mars Vase (white)</t>
  </si>
  <si>
    <t>COMPULSORY TO BE FILLED IN BY ALL EXHIBITORS
FORM MUST BE SUBMITTED WITH SERVICE ORDERS</t>
  </si>
  <si>
    <r>
      <t xml:space="preserve">page </t>
    </r>
    <r>
      <rPr>
        <b/>
        <sz val="10"/>
        <color indexed="23"/>
        <rFont val="Arial"/>
        <family val="2"/>
      </rPr>
      <t xml:space="preserve">I </t>
    </r>
    <r>
      <rPr>
        <b/>
        <sz val="10"/>
        <color indexed="8"/>
        <rFont val="Arial"/>
        <family val="2"/>
      </rPr>
      <t>1</t>
    </r>
  </si>
  <si>
    <t>Certificate of Compliance</t>
  </si>
  <si>
    <r>
      <t>1) Fill in your company contact information in the</t>
    </r>
    <r>
      <rPr>
        <b/>
        <sz val="12"/>
        <rFont val="Arial"/>
        <family val="2"/>
      </rPr>
      <t xml:space="preserve"> light yellow shaded cells</t>
    </r>
    <r>
      <rPr>
        <sz val="12"/>
        <rFont val="Arial"/>
        <family val="2"/>
      </rPr>
      <t xml:space="preserve"> below on the Summary Sheet; the information will be pulled through to the remaining service order forms.  So you don't need to retype your details. </t>
    </r>
  </si>
  <si>
    <t>ELS01</t>
  </si>
  <si>
    <t xml:space="preserve">150Watt Single Spot Light </t>
  </si>
  <si>
    <t>ELA01</t>
  </si>
  <si>
    <t>150Watt LED Long Arm Spotlight</t>
  </si>
  <si>
    <t>EMH01</t>
  </si>
  <si>
    <t>ELRD01</t>
  </si>
  <si>
    <t>50Watt Round Downlight</t>
  </si>
  <si>
    <t>EINTAD</t>
  </si>
  <si>
    <t xml:space="preserve">International Multi Adaptor </t>
  </si>
  <si>
    <t>DEC06</t>
  </si>
  <si>
    <t>Shell scheme  stands receive grey carpets. If you want another colour or the carpets lifted please specify</t>
  </si>
  <si>
    <t xml:space="preserve">1: Please specify carpet colour. </t>
  </si>
  <si>
    <t>FASCIA NAMES ~ PACKAGE REQUIREMENTS (Corner stands have 2 x Fascia boards)</t>
  </si>
  <si>
    <r>
      <rPr>
        <b/>
        <sz val="12"/>
        <rFont val="Arial"/>
        <family val="2"/>
      </rPr>
      <t>Special Note:</t>
    </r>
    <r>
      <rPr>
        <sz val="12"/>
        <rFont val="Arial"/>
        <family val="2"/>
      </rPr>
      <t xml:space="preserve">  Removal of fascias on site will incur an extra cost to the exhibitor concerned.  It also may </t>
    </r>
    <r>
      <rPr>
        <b/>
        <u/>
        <sz val="12"/>
        <rFont val="Arial"/>
        <family val="2"/>
      </rPr>
      <t>not</t>
    </r>
    <r>
      <rPr>
        <sz val="12"/>
        <rFont val="Arial"/>
        <family val="2"/>
      </rPr>
      <t xml:space="preserve"> be possible due to the fact that all electrics run along the top of the shell scheme and has already been installed.</t>
    </r>
  </si>
  <si>
    <r>
      <rPr>
        <b/>
        <sz val="10"/>
        <color indexed="8"/>
        <rFont val="Arial"/>
        <family val="2"/>
      </rPr>
      <t xml:space="preserve">Savannah </t>
    </r>
    <r>
      <rPr>
        <sz val="10"/>
        <color indexed="8"/>
        <rFont val="Arial"/>
        <family val="2"/>
      </rPr>
      <t>Wooden Flooring - Rental cost per square meter</t>
    </r>
  </si>
  <si>
    <r>
      <rPr>
        <b/>
        <sz val="10"/>
        <color indexed="8"/>
        <rFont val="Arial"/>
        <family val="2"/>
      </rPr>
      <t xml:space="preserve">Maxim Cherry </t>
    </r>
    <r>
      <rPr>
        <sz val="10"/>
        <color indexed="8"/>
        <rFont val="Arial"/>
        <family val="2"/>
      </rPr>
      <t>Wooden Flooring - Rental cost per square meter</t>
    </r>
  </si>
  <si>
    <r>
      <rPr>
        <b/>
        <sz val="10"/>
        <color indexed="8"/>
        <rFont val="Arial"/>
        <family val="2"/>
      </rPr>
      <t xml:space="preserve">Pearl Teak (white) </t>
    </r>
    <r>
      <rPr>
        <sz val="10"/>
        <color indexed="8"/>
        <rFont val="Arial"/>
        <family val="2"/>
      </rPr>
      <t>Wooden Flooring - Rental cost per square meter</t>
    </r>
  </si>
  <si>
    <r>
      <rPr>
        <b/>
        <sz val="10"/>
        <color indexed="8"/>
        <rFont val="Arial"/>
        <family val="2"/>
      </rPr>
      <t xml:space="preserve">AstroTurf </t>
    </r>
    <r>
      <rPr>
        <sz val="10"/>
        <color indexed="8"/>
        <rFont val="Arial"/>
        <family val="2"/>
      </rPr>
      <t>Flooring - Rental cost per square meter</t>
    </r>
  </si>
  <si>
    <r>
      <rPr>
        <b/>
        <sz val="10"/>
        <color indexed="8"/>
        <rFont val="Arial"/>
        <family val="2"/>
      </rPr>
      <t xml:space="preserve">Vinyl </t>
    </r>
    <r>
      <rPr>
        <sz val="10"/>
        <color indexed="8"/>
        <rFont val="Arial"/>
        <family val="2"/>
      </rPr>
      <t>Flooring</t>
    </r>
    <r>
      <rPr>
        <b/>
        <sz val="10"/>
        <color indexed="8"/>
        <rFont val="Arial"/>
        <family val="2"/>
      </rPr>
      <t xml:space="preserve"> </t>
    </r>
    <r>
      <rPr>
        <sz val="10"/>
        <color indexed="8"/>
        <rFont val="Arial"/>
        <family val="2"/>
      </rPr>
      <t>- Rental cost per square meter</t>
    </r>
  </si>
  <si>
    <r>
      <t>COST / m</t>
    </r>
    <r>
      <rPr>
        <b/>
        <vertAlign val="superscript"/>
        <sz val="10"/>
        <color indexed="8"/>
        <rFont val="Arial"/>
        <family val="2"/>
      </rPr>
      <t>2</t>
    </r>
  </si>
  <si>
    <t>ELF15</t>
  </si>
  <si>
    <t>Double Tube Florescent - 1500mm</t>
  </si>
  <si>
    <t>Cell Number</t>
  </si>
  <si>
    <t>2. Please advise if you are using your own flooring and you would you like us to lift the carpeting off your stand ? Yes / No</t>
  </si>
  <si>
    <t xml:space="preserve">Shell Scheme stands come with 2.5m high walling, 1 x plug point, 1 x florescent light, grey carpets and a Fascia name at 3m high.   
It is your responsibility to fill in this form so we know what you want on your stand. </t>
  </si>
  <si>
    <t>MAINLY APPLICABLE FOR FLOOR SPACE ONLY EXHIBITORS AND STAND BUILDERS</t>
  </si>
  <si>
    <t xml:space="preserve">All FLOOR SPACE only stands must order a SINGLE-PHASE DB board in order to get power to your stand. SHELL SCHEME STANDS Only complete if additional electrics are required over and above 
what's included in your package. </t>
  </si>
  <si>
    <t xml:space="preserve"> 30Amp Single Phase Distribution Board </t>
  </si>
  <si>
    <t>TWE01</t>
  </si>
  <si>
    <t>TWE02</t>
  </si>
  <si>
    <t xml:space="preserve"> 30AmpThree Phase Distribution Board</t>
  </si>
  <si>
    <t>TWE06</t>
  </si>
  <si>
    <t>Exhibtor's Connection (light supplied by exhibitor) (Single Phase)</t>
  </si>
  <si>
    <t>TWE07</t>
  </si>
  <si>
    <t>Exhibtor's Connection (Three Phase)</t>
  </si>
  <si>
    <t>TWE05</t>
  </si>
  <si>
    <t>EPP01</t>
  </si>
  <si>
    <t>ELTS30</t>
  </si>
  <si>
    <t>30w LED Track spot inc track</t>
  </si>
  <si>
    <t>ELFL30</t>
  </si>
  <si>
    <t>500W Halogen Flood Light</t>
  </si>
  <si>
    <t>POWER - db BOARDS</t>
  </si>
  <si>
    <t>ADAPTERS</t>
  </si>
  <si>
    <t xml:space="preserve">3.  Would you like to hire alternative flooring ? If yes, see extras tab - Order form 8. </t>
  </si>
  <si>
    <t>FORM 1</t>
  </si>
  <si>
    <t>FORM 2</t>
  </si>
  <si>
    <t>FORM 3</t>
  </si>
  <si>
    <t xml:space="preserve">FLOOR SPACE STANDS NEED TO ORDER OR SUPPLY THEIR OWN FLOOR COVERING. 
It is your responsibility to fill in this form so we know what you want on your stand. </t>
  </si>
  <si>
    <t>AV01</t>
  </si>
  <si>
    <t>AV02</t>
  </si>
  <si>
    <t>AV03</t>
  </si>
  <si>
    <t>AV2MN</t>
  </si>
  <si>
    <t>AV2ST</t>
  </si>
  <si>
    <t>AV3DV</t>
  </si>
  <si>
    <t>AV3LAP</t>
  </si>
  <si>
    <t>AV4HD</t>
  </si>
  <si>
    <t>40 - 42" SCREEN</t>
  </si>
  <si>
    <t>48 - 50" SCREEN</t>
  </si>
  <si>
    <t>FORM 5</t>
  </si>
  <si>
    <r>
      <t xml:space="preserve">Shell Scheme Package and Floor Space Stands </t>
    </r>
    <r>
      <rPr>
        <u/>
        <sz val="10"/>
        <rFont val="Tahoma"/>
        <family val="2"/>
      </rPr>
      <t>DO NOT</t>
    </r>
    <r>
      <rPr>
        <sz val="10"/>
        <rFont val="Tahoma"/>
        <family val="2"/>
      </rPr>
      <t xml:space="preserve"> COME WITH FURNITURE. YOU NEED TO SUPPLY YOUR OWN, OR HIRE FROM US ON THE BELOW FORM.  Furniture is delivered and collected from your stand.
WALK ON PACKAGE STANDS. Include: 1 x Round Table, 2 x Chairs, 1 x Brochure Holder</t>
    </r>
  </si>
  <si>
    <t>FORM 2B</t>
  </si>
  <si>
    <t>FC1001</t>
  </si>
  <si>
    <t>Vatina Chair - White</t>
  </si>
  <si>
    <t>FC1002</t>
  </si>
  <si>
    <t>Chelsea Chair - White</t>
  </si>
  <si>
    <t>FC1005</t>
  </si>
  <si>
    <t>Chelsea Chair - Brown</t>
  </si>
  <si>
    <t>FC1003</t>
  </si>
  <si>
    <t>Stella Chair - White</t>
  </si>
  <si>
    <t>FC1004</t>
  </si>
  <si>
    <t>Stella Chair - Black</t>
  </si>
  <si>
    <t>FC1006</t>
  </si>
  <si>
    <t>Zebrano Chair</t>
  </si>
  <si>
    <t>FC2001</t>
  </si>
  <si>
    <t>Lunar Chair - white</t>
  </si>
  <si>
    <t>FC2002A</t>
  </si>
  <si>
    <t>Komora Chair - White</t>
  </si>
  <si>
    <t>FC2002B</t>
  </si>
  <si>
    <t>Komora Chair - Black</t>
  </si>
  <si>
    <t>FC2003</t>
  </si>
  <si>
    <t>Conference Chair</t>
  </si>
  <si>
    <t>FC2004</t>
  </si>
  <si>
    <t>Black Padded Chair</t>
  </si>
  <si>
    <t>FC2005</t>
  </si>
  <si>
    <t>Aluminium Chair</t>
  </si>
  <si>
    <t>BAR CHAIRS</t>
  </si>
  <si>
    <t>FB1001A</t>
  </si>
  <si>
    <t>Asteroid Bar Stool - White</t>
  </si>
  <si>
    <t>FB1001B</t>
  </si>
  <si>
    <t>Asteroid Bar Stool - Black</t>
  </si>
  <si>
    <t>FB1002</t>
  </si>
  <si>
    <t>Aluminium Bar Stool</t>
  </si>
  <si>
    <t>FB1003</t>
  </si>
  <si>
    <t>Waterfall Bar Stool - White</t>
  </si>
  <si>
    <t>FB2001</t>
  </si>
  <si>
    <t>Apollo Bar Stool - (Various Colours Available on Request)</t>
  </si>
  <si>
    <t>FB2002</t>
  </si>
  <si>
    <t>Lollipop Barstool - White</t>
  </si>
  <si>
    <t>FB2003</t>
  </si>
  <si>
    <t>Slope Barstool - Black</t>
  </si>
  <si>
    <t>FL1001</t>
  </si>
  <si>
    <t>Nikki Single Seater - Black</t>
  </si>
  <si>
    <t>FL1002</t>
  </si>
  <si>
    <t>Nikki Single Seater - White</t>
  </si>
  <si>
    <t>FL1003</t>
  </si>
  <si>
    <t>Tub Chair -White</t>
  </si>
  <si>
    <t>FL2001</t>
  </si>
  <si>
    <t>Layla Chair</t>
  </si>
  <si>
    <t>FL1005</t>
  </si>
  <si>
    <t>Tub Chair - Black</t>
  </si>
  <si>
    <t>FL1010</t>
  </si>
  <si>
    <t xml:space="preserve">Nikki 3 seater - Black - Suede </t>
  </si>
  <si>
    <t>FL1006</t>
  </si>
  <si>
    <t>Nikki Double Seater - Black - Suede</t>
  </si>
  <si>
    <t>FL1011</t>
  </si>
  <si>
    <t>Nikki Double Seater - White</t>
  </si>
  <si>
    <t>FL2005</t>
  </si>
  <si>
    <t xml:space="preserve">Curved 3 Seater Couch - White </t>
  </si>
  <si>
    <t>FL1004</t>
  </si>
  <si>
    <t>50x50 Ottoman - Black - Suede (Variety of colours on request)</t>
  </si>
  <si>
    <t>FL3002</t>
  </si>
  <si>
    <t>Round Ottoman - White</t>
  </si>
  <si>
    <t>FL3003</t>
  </si>
  <si>
    <t>Rectangle Ottoman - Black</t>
  </si>
  <si>
    <t>FT1001</t>
  </si>
  <si>
    <t>Beechwood Café Table</t>
  </si>
  <si>
    <t>FT1002</t>
  </si>
  <si>
    <t>Glass top Café Table on Chrome Legs</t>
  </si>
  <si>
    <t>FT1003</t>
  </si>
  <si>
    <t>FT1004</t>
  </si>
  <si>
    <t xml:space="preserve">Square Top Café Table on Chrome Legs </t>
  </si>
  <si>
    <t>FT1005</t>
  </si>
  <si>
    <t xml:space="preserve">Round Top Café Table on Chrome Legs </t>
  </si>
  <si>
    <t>FT1010</t>
  </si>
  <si>
    <t>Square Café Table</t>
  </si>
  <si>
    <t>COCKTAIL HIGH TABLES</t>
  </si>
  <si>
    <t>FT2001</t>
  </si>
  <si>
    <t>FT2002</t>
  </si>
  <si>
    <t>Glass Pyramid Cocktail Table</t>
  </si>
  <si>
    <t>FT3007</t>
  </si>
  <si>
    <t>Square Cocktail Table</t>
  </si>
  <si>
    <t>COFFEE TABLES</t>
  </si>
  <si>
    <t>FT3001</t>
  </si>
  <si>
    <t>Coffee Table - White</t>
  </si>
  <si>
    <t>FT3002</t>
  </si>
  <si>
    <t>Dark Wood Coffee Table</t>
  </si>
  <si>
    <t>FT3003</t>
  </si>
  <si>
    <t>Bent Glass Coffee Table</t>
  </si>
  <si>
    <t>FT3004</t>
  </si>
  <si>
    <t>FT4005</t>
  </si>
  <si>
    <t>FT4006</t>
  </si>
  <si>
    <t>TRESTLE TABLE</t>
  </si>
  <si>
    <t>FT4003</t>
  </si>
  <si>
    <t>Trestle Table - PLASTIC</t>
  </si>
  <si>
    <t>FT4004</t>
  </si>
  <si>
    <t>Trestle Table Metal</t>
  </si>
  <si>
    <t>DISPLAY UNITS</t>
  </si>
  <si>
    <t>FD002A</t>
  </si>
  <si>
    <t>Brochure Holder - Metal</t>
  </si>
  <si>
    <t>FD002B</t>
  </si>
  <si>
    <t>Smart Brochure Holder</t>
  </si>
  <si>
    <t>FD003</t>
  </si>
  <si>
    <t>ZigZag Brochure Holder - Black</t>
  </si>
  <si>
    <t>COUNTERS &amp; DISPLAY CASES</t>
  </si>
  <si>
    <t>FD004</t>
  </si>
  <si>
    <t>Glass  Top Counter - Square Profile</t>
  </si>
  <si>
    <t>FD005</t>
  </si>
  <si>
    <t>Glass Top Counter - Round Profile</t>
  </si>
  <si>
    <t>FD006</t>
  </si>
  <si>
    <t>Double Glass Showcase</t>
  </si>
  <si>
    <t>FD007</t>
  </si>
  <si>
    <t>Single Tall Showcase</t>
  </si>
  <si>
    <t>FD010</t>
  </si>
  <si>
    <t>40x40 Square Profile Single Tall Showcase</t>
  </si>
  <si>
    <t>COUNTERS &amp; PLINTHS</t>
  </si>
  <si>
    <t>CP015</t>
  </si>
  <si>
    <t>Information / Registration Counter</t>
  </si>
  <si>
    <t>CP016</t>
  </si>
  <si>
    <t>Step Down Counter</t>
  </si>
  <si>
    <t>CP905</t>
  </si>
  <si>
    <t>CP906</t>
  </si>
  <si>
    <t>Curved Systems Counter</t>
  </si>
  <si>
    <t>FP903A</t>
  </si>
  <si>
    <t>Custom Plinth - 500mm(w) x 500mm(h) x 500mm(d)</t>
  </si>
  <si>
    <t>FP903B</t>
  </si>
  <si>
    <t>Custom Plinth - 500mm(w) x 500mm(h) x 750mm(d)</t>
  </si>
  <si>
    <t>FP903C</t>
  </si>
  <si>
    <t>Custom Plinth - 500mm(w) x 500mm(h) x 1000mm(d)</t>
  </si>
  <si>
    <t>FP904A</t>
  </si>
  <si>
    <t>System Plinth - 500mm(w) x 500mm(h) x 500mm(d)</t>
  </si>
  <si>
    <t>FP904B</t>
  </si>
  <si>
    <t>System Plinth - 500mm(w) x 500mm(h) x 750mm(d)</t>
  </si>
  <si>
    <t>FP904C</t>
  </si>
  <si>
    <t>System Plinth - 500mm(w) x 500mm(h) x 1000mm(d)</t>
  </si>
  <si>
    <t>AUDIO VISUAL</t>
  </si>
  <si>
    <t>30 - 32" SCREEN</t>
  </si>
  <si>
    <t>PANELS, SHELVING &amp; DOORS</t>
  </si>
  <si>
    <t>CHP001</t>
  </si>
  <si>
    <t>PS8001</t>
  </si>
  <si>
    <t>Free Standing Shelf Unit</t>
  </si>
  <si>
    <t>PS8002A</t>
  </si>
  <si>
    <t>Flat Shelves (Each)</t>
  </si>
  <si>
    <t>PS8002B</t>
  </si>
  <si>
    <t>Sloping Shelves (each)</t>
  </si>
  <si>
    <t>PS8003</t>
  </si>
  <si>
    <t>Solid System Lockable Door</t>
  </si>
  <si>
    <t>PS8005</t>
  </si>
  <si>
    <t>Full Panel Pegboard + 20 Hooks</t>
  </si>
  <si>
    <t>FRIDGES, WATER COOLERS</t>
  </si>
  <si>
    <t>FM011</t>
  </si>
  <si>
    <t>Water Cooler + 20lt Water &amp; 50 Disposable Cups</t>
  </si>
  <si>
    <t>FM011A</t>
  </si>
  <si>
    <t xml:space="preserve">20lt Water - Refill </t>
  </si>
  <si>
    <t>FM009A</t>
  </si>
  <si>
    <t>Small Bar Fridge</t>
  </si>
  <si>
    <t>FM009B</t>
  </si>
  <si>
    <t>Large Fridge</t>
  </si>
  <si>
    <t>FM2008</t>
  </si>
  <si>
    <t>Stanchions and Rope</t>
  </si>
  <si>
    <t>FM002</t>
  </si>
  <si>
    <t>Podium</t>
  </si>
  <si>
    <t>FM004</t>
  </si>
  <si>
    <t>Small dustbin</t>
  </si>
  <si>
    <t>FM007</t>
  </si>
  <si>
    <t>Large dustbin</t>
  </si>
  <si>
    <t>Wall Mount TV Bracket</t>
  </si>
  <si>
    <t>TV Stand with Blak Cover</t>
  </si>
  <si>
    <t>DVD Plyer</t>
  </si>
  <si>
    <t>Standard Laptop</t>
  </si>
  <si>
    <t>HDMI Cable 3m</t>
  </si>
  <si>
    <t xml:space="preserve"> COMPANY CONTACT INFORMATION</t>
  </si>
  <si>
    <t>Beaded Aloe in décor cone (apprx 1.2m high)</t>
  </si>
  <si>
    <t>Cone Décor Pot with Bamboo Canes</t>
  </si>
  <si>
    <t>black / brown / white</t>
  </si>
  <si>
    <t>Cone Décor Pot with small plant</t>
  </si>
  <si>
    <t>Cone Décor Colours - with plant</t>
  </si>
  <si>
    <t>Lime / Orange / Yellow / Blue (limited qty)</t>
  </si>
  <si>
    <t>Small Bonsai in Décor Cone (apprx 1.2m)</t>
  </si>
  <si>
    <t>DEC10</t>
  </si>
  <si>
    <t>Holey Décor Pot with Plant</t>
  </si>
  <si>
    <t>FLO005</t>
  </si>
  <si>
    <t>Orchid (1 stem) in Décor Pot</t>
  </si>
  <si>
    <t>Large Plant (1.5 - 1.8m high) - with Bark Chips</t>
  </si>
  <si>
    <t>charcoal / terracotta / stone</t>
  </si>
  <si>
    <t>Small Plant (approx. 1m high) - with Bark Chips</t>
  </si>
  <si>
    <t>BB01</t>
  </si>
  <si>
    <t>Table Top Arrangement - 30cm Width with Greenery</t>
  </si>
  <si>
    <t>black / white</t>
  </si>
  <si>
    <t xml:space="preserve">Table Top Arrangement - 30cm Width with Cactus </t>
  </si>
  <si>
    <t>P10B</t>
  </si>
  <si>
    <t>Table Top 30cm pot with Bonsai - Small</t>
  </si>
  <si>
    <t>P11L</t>
  </si>
  <si>
    <t>Bonsai -   Large (approx 1m)</t>
  </si>
  <si>
    <t xml:space="preserve">750mm Trough with Greenery </t>
  </si>
  <si>
    <t>charcoal</t>
  </si>
  <si>
    <t>750mm Trough with Greenery and Colour</t>
  </si>
  <si>
    <t xml:space="preserve">charcoal </t>
  </si>
  <si>
    <t xml:space="preserve">750mm Trough with Colour </t>
  </si>
  <si>
    <t>Plantscaping - Per Square Meter (half sqm increments)</t>
  </si>
  <si>
    <t>P15-Col</t>
  </si>
  <si>
    <t>Plantscaping With Colour per square (half sqm increments)</t>
  </si>
  <si>
    <t xml:space="preserve">White Pebbles - per Square meter </t>
  </si>
  <si>
    <t xml:space="preserve">Bark Chips - per Square meter </t>
  </si>
  <si>
    <t>Standard / Lollipop Tree  - with Bark Chips</t>
  </si>
  <si>
    <t>White</t>
  </si>
  <si>
    <t>Glass</t>
  </si>
  <si>
    <t>See separate brochure with images.
Late Orders may incur a R350 Delivery Charge</t>
  </si>
  <si>
    <t>GRAPHICS</t>
  </si>
  <si>
    <t xml:space="preserve">* Must order Chipboard panel if want the screen wall mounted </t>
  </si>
  <si>
    <t xml:space="preserve">Chipboard Panel </t>
  </si>
  <si>
    <t>*COMPULSORY FOR WALL MOUNTED TV</t>
  </si>
  <si>
    <t>COST PER PANEL</t>
  </si>
  <si>
    <t>G01</t>
  </si>
  <si>
    <t>Full Colour Vinyl Printed Graphic  applied onto panel per m2</t>
  </si>
  <si>
    <t>G02</t>
  </si>
  <si>
    <t>G03</t>
  </si>
  <si>
    <t>Standard 1 colour vinyl applied onto Panel</t>
  </si>
  <si>
    <t>COMPLETE HIGH RESOLUTION ARTWORK, IN PDF FORMAT, WITH TEXT CONVERTED TO CURVES MUST BE SUPPLIED 2 WEEKS BEFORE BUILD UP. 
Contact Sonja for Special graphic requirements for a separate quote</t>
  </si>
  <si>
    <t>PLANT HIRE</t>
  </si>
  <si>
    <t>TAB:  Shell Scheme Package</t>
  </si>
  <si>
    <t>Carpet Colour specification and Fascia Name</t>
  </si>
  <si>
    <r>
      <t xml:space="preserve">Services are ordered by clicking on the </t>
    </r>
    <r>
      <rPr>
        <b/>
        <sz val="12"/>
        <color indexed="9"/>
        <rFont val="Arial"/>
        <family val="2"/>
      </rPr>
      <t>tabs</t>
    </r>
    <r>
      <rPr>
        <sz val="12"/>
        <color indexed="9"/>
        <rFont val="Arial"/>
        <family val="2"/>
      </rPr>
      <t xml:space="preserve"> at the bottom of the work sheet. Please have a look at corresponding brochures where applicable.</t>
    </r>
  </si>
  <si>
    <r>
      <t xml:space="preserve">Special Note - </t>
    </r>
    <r>
      <rPr>
        <sz val="11"/>
        <color indexed="9"/>
        <rFont val="Arial"/>
        <family val="2"/>
      </rPr>
      <t>please ATTACH a detailed electrical fitting plan showing the position of the electrical items ordered above.</t>
    </r>
  </si>
  <si>
    <t>2B</t>
  </si>
  <si>
    <t>Cactus in small glass vase (15cm x 15cm)</t>
  </si>
  <si>
    <t>Graphics</t>
  </si>
  <si>
    <t>Carpet Hire (Space only Stands)</t>
  </si>
  <si>
    <t>Flooring</t>
  </si>
  <si>
    <t>Plant Hire</t>
  </si>
  <si>
    <t>Furniture Hire , AV and Shell Scheme Extras</t>
  </si>
  <si>
    <t xml:space="preserve">EXHIBITOR BILLING DETAILS - Please specify if different </t>
  </si>
  <si>
    <t>Stand Size</t>
  </si>
  <si>
    <t>Company</t>
  </si>
  <si>
    <t>Email</t>
  </si>
  <si>
    <t>Purchase Order</t>
  </si>
  <si>
    <t>Contact Name</t>
  </si>
  <si>
    <t>Stand Package</t>
  </si>
  <si>
    <t>Please specify any special requirements below. Make sure you save this document onto your computer before emailing it back to me</t>
  </si>
  <si>
    <t>Compulsory - shell scheme &amp; Walk on  Package Exhibitors</t>
  </si>
  <si>
    <t>Total Ex Vat</t>
  </si>
  <si>
    <t>Incl Vat</t>
  </si>
  <si>
    <t>LATE ORDERS  WILL BE SUBJECT TO DELIVERY CHARGES</t>
  </si>
  <si>
    <t>Grand Total</t>
  </si>
  <si>
    <t xml:space="preserve">Delivery, Installation and break down charge - once off. </t>
  </si>
  <si>
    <t>See separate brochure with images or go to website. 
A DELIVERY / INSTALLATION CHARGE IS MANDATORY WHEN HIRING FLOORING</t>
  </si>
  <si>
    <t>Full Colour Fabric Printed Graphic incl Frame on hire per Panel</t>
  </si>
  <si>
    <t>ALL SHELL SCHEME PACKAGE and COMPLETE WALK ON PACKAGE EXHIBITORS - COMPULSORY COMPLETION                                                                                                                                                 - click on RED TAB at the bottom of the PAGE.  (Shell Scheme Package)</t>
  </si>
  <si>
    <t>EMS</t>
  </si>
  <si>
    <t>EMS APPROVAL FOR STAND DESIGN</t>
  </si>
  <si>
    <t>Vat @ 15%</t>
  </si>
  <si>
    <t>15% VAT</t>
  </si>
  <si>
    <t>Vat Number</t>
  </si>
  <si>
    <t>SUBMIT COMPLETED ORDER FORMS TO sonja@siyenzaevents.co.za</t>
  </si>
  <si>
    <t xml:space="preserve">Beaded Baobab Table Top (approx 40cm) </t>
  </si>
  <si>
    <t>Black / white</t>
  </si>
  <si>
    <t>P16</t>
  </si>
  <si>
    <t>Table Top 15cm Pot with colour</t>
  </si>
  <si>
    <t>Xmas01</t>
  </si>
  <si>
    <t>Pot with Christmas Tree</t>
  </si>
  <si>
    <t>BA01</t>
  </si>
  <si>
    <t xml:space="preserve">Manufacturing Indaba | 25 - 26 June  2019  | Sandton Convention Centre  </t>
  </si>
  <si>
    <t xml:space="preserve">Manufacturing Indaba | 25-26 June 2019 | Sandton Convention Centre  </t>
  </si>
  <si>
    <t xml:space="preserve">Manufacturing Indaba | 25-26 June 2019| Sandton Convention Centre  </t>
  </si>
  <si>
    <t xml:space="preserve">Manufacturing Indaba | 25 -26 June 2019 | Sandton Convention Centre  </t>
  </si>
  <si>
    <t>DEADLINE DATE FOR THE COMPLETION OF ALL SERVICE FORMS - 20 MAY 2019</t>
  </si>
  <si>
    <r>
      <t xml:space="preserve">1) Names should be as short as possible for easy identification by visitors.  
2) Standard typeface, 100mm height.  (Pty) Ltd, cc etc won't be included on fascia. (correct spelling)                                                                                    
3) No logos, special fonts or special colours are permitted.
4) </t>
    </r>
    <r>
      <rPr>
        <b/>
        <sz val="12"/>
        <color indexed="8"/>
        <rFont val="Arial"/>
        <family val="2"/>
      </rPr>
      <t xml:space="preserve">Failing to submit this form by 20 May will result in the name on the exhibitor agreement being used.  </t>
    </r>
    <r>
      <rPr>
        <sz val="12"/>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</si>
</sst>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0.00_);_(&quot;R&quot;* \(#,##0.00\);_(&quot;R&quot;* &quot;-&quot;??_);_(@_)"/>
    <numFmt numFmtId="164" formatCode="d\-mmm\-yyyy"/>
    <numFmt numFmtId="165" formatCode="&quot;R&quot;\ #,##0.00"/>
    <numFmt numFmtId="166" formatCode="&quot;R&quot;\ #,##0.00;[Red]&quot;R&quot;\ #,##0.00"/>
    <numFmt numFmtId="167" formatCode="[$-F800]dddd\,\ mmmm\ dd\,\ yyyy"/>
    <numFmt numFmtId="168" formatCode="\+\2\7#########"/>
  </numFmts>
  <fonts count="89">
    <font>
      <sz val="10"/>
      <name val="Tahoma"/>
      <family val="2"/>
    </font>
    <font>
      <u/>
      <sz val="10"/>
      <color indexed="12"/>
      <name val="Tahoma"/>
      <family val="2"/>
    </font>
    <font>
      <sz val="10"/>
      <name val="Arial"/>
      <family val="2"/>
    </font>
    <font>
      <b/>
      <sz val="10"/>
      <name val="Arial"/>
      <family val="2"/>
    </font>
    <font>
      <b/>
      <sz val="12"/>
      <name val="Arial"/>
      <family val="2"/>
    </font>
    <font>
      <b/>
      <sz val="12"/>
      <color indexed="8"/>
      <name val="Arial"/>
      <family val="2"/>
    </font>
    <font>
      <sz val="11"/>
      <color indexed="9"/>
      <name val="Arial"/>
      <family val="2"/>
    </font>
    <font>
      <b/>
      <sz val="10"/>
      <color indexed="8"/>
      <name val="Arial"/>
      <family val="2"/>
    </font>
    <font>
      <b/>
      <sz val="12"/>
      <color indexed="9"/>
      <name val="Arial"/>
      <family val="2"/>
    </font>
    <font>
      <sz val="8"/>
      <name val="Tahoma"/>
      <family val="2"/>
    </font>
    <font>
      <b/>
      <sz val="10"/>
      <color indexed="23"/>
      <name val="Arial"/>
      <family val="2"/>
    </font>
    <font>
      <sz val="12"/>
      <name val="Arial"/>
      <family val="2"/>
    </font>
    <font>
      <sz val="12"/>
      <color indexed="9"/>
      <name val="Arial"/>
      <family val="2"/>
    </font>
    <font>
      <sz val="12"/>
      <color indexed="8"/>
      <name val="Arial"/>
      <family val="2"/>
    </font>
    <font>
      <b/>
      <u/>
      <sz val="12"/>
      <name val="Arial"/>
      <family val="2"/>
    </font>
    <font>
      <sz val="10"/>
      <color indexed="8"/>
      <name val="Arial"/>
      <family val="2"/>
    </font>
    <font>
      <b/>
      <vertAlign val="superscript"/>
      <sz val="10"/>
      <color indexed="8"/>
      <name val="Arial"/>
      <family val="2"/>
    </font>
    <font>
      <sz val="12"/>
      <name val="Tahoma"/>
      <family val="2"/>
    </font>
    <font>
      <u/>
      <sz val="10"/>
      <name val="Tahoma"/>
      <family val="2"/>
    </font>
    <font>
      <sz val="10"/>
      <name val="Helv"/>
      <family val="2"/>
    </font>
    <font>
      <sz val="11"/>
      <color theme="1"/>
      <name val="Arial"/>
      <family val="2"/>
      <scheme val="minor"/>
    </font>
    <font>
      <sz val="11"/>
      <color theme="0"/>
      <name val="Arial"/>
      <family val="2"/>
      <scheme val="minor"/>
    </font>
    <font>
      <b/>
      <sz val="11"/>
      <color theme="0"/>
      <name val="Arial"/>
      <family val="2"/>
      <scheme val="minor"/>
    </font>
    <font>
      <b/>
      <sz val="11"/>
      <color theme="1"/>
      <name val="Arial"/>
      <family val="2"/>
      <scheme val="minor"/>
    </font>
    <font>
      <sz val="11"/>
      <color rgb="FFFF0000"/>
      <name val="Arial"/>
      <family val="2"/>
      <scheme val="minor"/>
    </font>
    <font>
      <sz val="10"/>
      <color theme="1"/>
      <name val="Arial"/>
      <family val="2"/>
      <scheme val="minor"/>
    </font>
    <font>
      <sz val="10"/>
      <name val="Arial"/>
      <family val="2"/>
      <scheme val="minor"/>
    </font>
    <font>
      <b/>
      <sz val="10"/>
      <color indexed="9"/>
      <name val="Arial"/>
      <family val="2"/>
      <scheme val="minor"/>
    </font>
    <font>
      <b/>
      <sz val="10"/>
      <color indexed="51"/>
      <name val="Arial"/>
      <family val="2"/>
      <scheme val="minor"/>
    </font>
    <font>
      <b/>
      <sz val="10"/>
      <color indexed="63"/>
      <name val="Arial"/>
      <family val="2"/>
      <scheme val="minor"/>
    </font>
    <font>
      <sz val="10"/>
      <name val="Arial"/>
      <family val="2"/>
      <scheme val="major"/>
    </font>
    <font>
      <sz val="11"/>
      <name val="Arial"/>
      <family val="2"/>
      <scheme val="major"/>
    </font>
    <font>
      <b/>
      <sz val="10"/>
      <name val="Arial"/>
      <family val="2"/>
      <scheme val="major"/>
    </font>
    <font>
      <b/>
      <sz val="10"/>
      <color indexed="9"/>
      <name val="Arial"/>
      <family val="2"/>
      <scheme val="major"/>
    </font>
    <font>
      <b/>
      <sz val="10"/>
      <color indexed="63"/>
      <name val="Arial"/>
      <family val="2"/>
      <scheme val="major"/>
    </font>
    <font>
      <sz val="10"/>
      <color indexed="8"/>
      <name val="Arial"/>
      <family val="2"/>
      <scheme val="major"/>
    </font>
    <font>
      <sz val="10"/>
      <color theme="1"/>
      <name val="Arial"/>
      <family val="2"/>
      <scheme val="major"/>
    </font>
    <font>
      <sz val="12"/>
      <name val="Arial"/>
      <family val="2"/>
      <scheme val="major"/>
    </font>
    <font>
      <b/>
      <sz val="11"/>
      <color indexed="9"/>
      <name val="Arial"/>
      <family val="2"/>
      <scheme val="major"/>
    </font>
    <font>
      <sz val="10"/>
      <color indexed="8"/>
      <name val="Arial"/>
      <family val="2"/>
      <scheme val="minor"/>
    </font>
    <font>
      <b/>
      <sz val="10"/>
      <color theme="0"/>
      <name val="Arial"/>
      <family val="2"/>
      <scheme val="minor"/>
    </font>
    <font>
      <sz val="10"/>
      <color rgb="FF000000"/>
      <name val="Arial"/>
      <family val="2"/>
      <scheme val="minor"/>
    </font>
    <font>
      <b/>
      <sz val="10"/>
      <color rgb="FF000000"/>
      <name val="Arial"/>
      <family val="2"/>
      <scheme val="minor"/>
    </font>
    <font>
      <b/>
      <sz val="12"/>
      <color indexed="9"/>
      <name val="Arial"/>
      <family val="2"/>
      <scheme val="minor"/>
    </font>
    <font>
      <sz val="14"/>
      <name val="Arial"/>
      <family val="2"/>
      <scheme val="major"/>
    </font>
    <font>
      <sz val="14"/>
      <name val="Arial"/>
      <family val="2"/>
      <scheme val="minor"/>
    </font>
    <font>
      <b/>
      <sz val="14"/>
      <color indexed="63"/>
      <name val="Arial"/>
      <family val="2"/>
      <scheme val="major"/>
    </font>
    <font>
      <b/>
      <sz val="12"/>
      <name val="Arial"/>
      <family val="2"/>
      <scheme val="major"/>
    </font>
    <font>
      <sz val="12"/>
      <name val="Arial"/>
      <family val="2"/>
      <scheme val="minor"/>
    </font>
    <font>
      <b/>
      <sz val="14"/>
      <color indexed="9"/>
      <name val="Arial"/>
      <family val="2"/>
      <scheme val="minor"/>
    </font>
    <font>
      <b/>
      <sz val="12"/>
      <color theme="1"/>
      <name val="Arial"/>
      <family val="2"/>
      <scheme val="minor"/>
    </font>
    <font>
      <b/>
      <sz val="11"/>
      <name val="Arial"/>
      <family val="2"/>
      <scheme val="major"/>
    </font>
    <font>
      <sz val="11"/>
      <color rgb="FF000000"/>
      <name val="Arial"/>
      <family val="2"/>
      <scheme val="minor"/>
    </font>
    <font>
      <sz val="11"/>
      <name val="Arial"/>
      <family val="2"/>
      <scheme val="minor"/>
    </font>
    <font>
      <sz val="11"/>
      <color theme="0"/>
      <name val="Arial"/>
      <family val="2"/>
      <scheme val="major"/>
    </font>
    <font>
      <sz val="12"/>
      <color theme="1"/>
      <name val="Arial"/>
      <family val="2"/>
      <scheme val="major"/>
    </font>
    <font>
      <sz val="12"/>
      <color indexed="63"/>
      <name val="Arial"/>
      <family val="2"/>
      <scheme val="major"/>
    </font>
    <font>
      <b/>
      <sz val="10"/>
      <color theme="1"/>
      <name val="Arial"/>
      <family val="2"/>
      <scheme val="major"/>
    </font>
    <font>
      <b/>
      <sz val="12"/>
      <color indexed="9"/>
      <name val="Arial"/>
      <family val="2"/>
      <scheme val="major"/>
    </font>
    <font>
      <b/>
      <sz val="12"/>
      <color theme="1"/>
      <name val="Arial"/>
      <family val="2"/>
      <scheme val="major"/>
    </font>
    <font>
      <b/>
      <sz val="14"/>
      <color indexed="9"/>
      <name val="Arial"/>
      <family val="2"/>
      <scheme val="major"/>
    </font>
    <font>
      <b/>
      <sz val="12"/>
      <color rgb="FFFF0000"/>
      <name val="Arial"/>
      <family val="2"/>
      <scheme val="minor"/>
    </font>
    <font>
      <sz val="10"/>
      <color rgb="FFFF0000"/>
      <name val="Arial"/>
      <family val="2"/>
      <scheme val="major"/>
    </font>
    <font>
      <sz val="14"/>
      <color theme="1"/>
      <name val="Arial"/>
      <family val="2"/>
      <scheme val="major"/>
    </font>
    <font>
      <b/>
      <sz val="14"/>
      <color theme="1"/>
      <name val="Arial"/>
      <family val="2"/>
      <scheme val="minor"/>
    </font>
    <font>
      <sz val="14"/>
      <color theme="1"/>
      <name val="Arial"/>
      <family val="2"/>
      <scheme val="minor"/>
    </font>
    <font>
      <b/>
      <sz val="10"/>
      <color theme="0"/>
      <name val="Tahoma"/>
      <family val="2"/>
    </font>
    <font>
      <sz val="11"/>
      <color theme="1"/>
      <name val="Arial"/>
      <family val="2"/>
      <scheme val="major"/>
    </font>
    <font>
      <b/>
      <sz val="11"/>
      <color theme="1"/>
      <name val="Arial"/>
      <family val="2"/>
      <scheme val="major"/>
    </font>
    <font>
      <b/>
      <sz val="11"/>
      <name val="Arial"/>
      <family val="2"/>
      <scheme val="minor"/>
    </font>
    <font>
      <b/>
      <sz val="12"/>
      <color indexed="8"/>
      <name val="Arial"/>
      <family val="2"/>
      <scheme val="minor"/>
    </font>
    <font>
      <b/>
      <sz val="10"/>
      <color theme="1"/>
      <name val="Arial"/>
      <family val="2"/>
      <scheme val="minor"/>
    </font>
    <font>
      <b/>
      <sz val="10"/>
      <color rgb="FFFF0000"/>
      <name val="Arial"/>
      <family val="2"/>
      <scheme val="minor"/>
    </font>
    <font>
      <b/>
      <sz val="10"/>
      <name val="Arial"/>
      <family val="2"/>
      <scheme val="minor"/>
    </font>
    <font>
      <b/>
      <sz val="12"/>
      <name val="Arial"/>
      <family val="2"/>
      <scheme val="minor"/>
    </font>
    <font>
      <b/>
      <sz val="12"/>
      <color theme="0"/>
      <name val="Arial"/>
      <family val="2"/>
      <scheme val="minor"/>
    </font>
    <font>
      <i/>
      <sz val="10"/>
      <color theme="1"/>
      <name val="Arial"/>
      <family val="2"/>
      <scheme val="minor"/>
    </font>
    <font>
      <sz val="12"/>
      <color theme="0"/>
      <name val="Arial"/>
      <family val="2"/>
      <scheme val="minor"/>
    </font>
    <font>
      <sz val="12"/>
      <color theme="1"/>
      <name val="Tahoma"/>
      <family val="2"/>
    </font>
    <font>
      <b/>
      <sz val="11"/>
      <color theme="0"/>
      <name val="Arial"/>
      <family val="2"/>
      <scheme val="major"/>
    </font>
    <font>
      <sz val="10"/>
      <color theme="1"/>
      <name val="Arial"/>
      <family val="2"/>
    </font>
    <font>
      <u/>
      <sz val="11"/>
      <name val="Arial"/>
      <family val="2"/>
      <scheme val="minor"/>
    </font>
    <font>
      <i/>
      <sz val="10"/>
      <color theme="1"/>
      <name val="Arial"/>
      <family val="2"/>
      <scheme val="major"/>
    </font>
    <font>
      <b/>
      <sz val="14"/>
      <color theme="0"/>
      <name val="Arial"/>
      <family val="2"/>
      <scheme val="major"/>
    </font>
    <font>
      <b/>
      <sz val="14"/>
      <color theme="0"/>
      <name val="Tahoma"/>
      <family val="2"/>
    </font>
    <font>
      <sz val="10"/>
      <color theme="0"/>
      <name val="Tahoma"/>
      <family val="2"/>
    </font>
    <font>
      <b/>
      <sz val="12"/>
      <color theme="0"/>
      <name val="Arial"/>
      <family val="2"/>
      <scheme val="major"/>
    </font>
    <font>
      <b/>
      <sz val="12"/>
      <color theme="0"/>
      <name val="Tahoma"/>
      <family val="2"/>
    </font>
    <font>
      <sz val="14"/>
      <color theme="0"/>
      <name val="Tahoma"/>
      <family val="2"/>
    </font>
  </fonts>
  <fills count="16">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9300"/>
        <bgColor indexed="64"/>
      </patternFill>
    </fill>
    <fill>
      <patternFill patternType="solid">
        <fgColor rgb="FFFF3300"/>
        <bgColor indexed="64"/>
      </patternFill>
    </fill>
    <fill>
      <patternFill patternType="solid">
        <fgColor theme="0"/>
        <bgColor indexed="64"/>
      </patternFill>
    </fill>
    <fill>
      <patternFill patternType="solid">
        <fgColor rgb="FF0000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s>
  <borders count="88">
    <border>
      <left/>
      <right/>
      <top/>
      <bottom/>
      <diagonal/>
    </border>
    <border>
      <left style="thin">
        <color indexed="64"/>
      </left>
      <right style="thin">
        <color indexed="64"/>
      </right>
      <top/>
      <bottom style="thin">
        <color indexed="64"/>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55"/>
      </top>
      <bottom style="thin">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55"/>
      </bottom>
      <diagonal/>
    </border>
    <border>
      <left style="thin">
        <color indexed="64"/>
      </left>
      <right/>
      <top style="thin">
        <color indexed="55"/>
      </top>
      <bottom/>
      <diagonal/>
    </border>
    <border>
      <left/>
      <right style="thin">
        <color indexed="64"/>
      </right>
      <top style="thin">
        <color indexed="55"/>
      </top>
      <bottom/>
      <diagonal/>
    </border>
    <border>
      <left/>
      <right style="thin">
        <color indexed="64"/>
      </right>
      <top/>
      <bottom style="thin">
        <color indexed="55"/>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55"/>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4659260841701"/>
      </left>
      <right/>
      <top/>
      <bottom/>
      <diagonal/>
    </border>
    <border>
      <left/>
      <right style="thin">
        <color theme="0" tint="-0.24994659260841701"/>
      </right>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style="thin">
        <color indexed="64"/>
      </left>
      <right style="thin">
        <color theme="1" tint="0.249977111117893"/>
      </right>
      <top style="thin">
        <color indexed="64"/>
      </top>
      <bottom style="thin">
        <color indexed="64"/>
      </bottom>
      <diagonal/>
    </border>
    <border>
      <left style="thin">
        <color theme="1" tint="0.249977111117893"/>
      </left>
      <right style="thin">
        <color theme="1" tint="0.249977111117893"/>
      </right>
      <top style="thin">
        <color indexed="64"/>
      </top>
      <bottom style="thin">
        <color indexed="64"/>
      </bottom>
      <diagonal/>
    </border>
    <border>
      <left style="thin">
        <color theme="1" tint="0.249977111117893"/>
      </left>
      <right style="thin">
        <color indexed="64"/>
      </right>
      <top style="thin">
        <color indexed="64"/>
      </top>
      <bottom style="thin">
        <color indexed="64"/>
      </bottom>
      <diagonal/>
    </border>
  </borders>
  <cellStyleXfs count="3">
    <xf numFmtId="0" fontId="0" fillId="0" borderId="0">
      <alignment vertical="center"/>
    </xf>
    <xf numFmtId="0" fontId="1" fillId="0" borderId="0" applyNumberFormat="0" applyFill="0" applyBorder="0" applyAlignment="0" applyProtection="0">
      <alignment vertical="top"/>
      <protection locked="0"/>
    </xf>
    <xf numFmtId="0" fontId="2" fillId="0" borderId="0"/>
  </cellStyleXfs>
  <cellXfs count="751">
    <xf numFmtId="0" fontId="0" fillId="0" borderId="0" xfId="0">
      <alignment vertical="center"/>
    </xf>
    <xf numFmtId="0" fontId="25" fillId="0" borderId="1" xfId="0" applyFont="1" applyFill="1" applyBorder="1" applyAlignment="1">
      <alignment horizontal="center" vertical="center"/>
    </xf>
    <xf numFmtId="16" fontId="25" fillId="0" borderId="0" xfId="0" applyNumberFormat="1" applyFont="1" applyBorder="1" applyAlignment="1" applyProtection="1">
      <alignment vertical="center" wrapText="1"/>
    </xf>
    <xf numFmtId="0" fontId="26" fillId="0" borderId="0" xfId="0" applyFont="1" applyAlignment="1" applyProtection="1">
      <alignment vertical="center" wrapText="1"/>
    </xf>
    <xf numFmtId="0" fontId="26" fillId="0" borderId="0" xfId="0" applyFont="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0" xfId="0" applyFont="1" applyFill="1" applyAlignment="1" applyProtection="1">
      <alignment vertical="center" wrapText="1"/>
      <protection locked="0"/>
    </xf>
    <xf numFmtId="0" fontId="26" fillId="0" borderId="49" xfId="0" applyFont="1" applyBorder="1" applyAlignment="1" applyProtection="1">
      <alignment vertical="center" wrapText="1"/>
    </xf>
    <xf numFmtId="0" fontId="26" fillId="0" borderId="50" xfId="0" applyFont="1" applyFill="1" applyBorder="1" applyAlignment="1" applyProtection="1">
      <alignment vertical="center" wrapText="1"/>
    </xf>
    <xf numFmtId="0" fontId="26" fillId="0" borderId="50" xfId="0" applyFont="1" applyBorder="1" applyAlignment="1" applyProtection="1">
      <alignment vertical="center" wrapText="1"/>
    </xf>
    <xf numFmtId="0" fontId="26" fillId="0" borderId="51" xfId="0" applyFont="1" applyBorder="1" applyAlignment="1" applyProtection="1">
      <alignment vertical="center" wrapText="1"/>
    </xf>
    <xf numFmtId="0" fontId="27" fillId="0" borderId="0" xfId="0" applyFont="1" applyFill="1" applyBorder="1" applyAlignment="1" applyProtection="1">
      <alignment vertical="center" wrapText="1"/>
      <protection locked="0"/>
    </xf>
    <xf numFmtId="0" fontId="26" fillId="0" borderId="52" xfId="0" applyFont="1" applyBorder="1" applyAlignment="1" applyProtection="1">
      <alignment vertical="center" wrapText="1"/>
    </xf>
    <xf numFmtId="0" fontId="26" fillId="0" borderId="53" xfId="0" applyFont="1" applyBorder="1" applyAlignment="1" applyProtection="1">
      <alignment vertical="center" wrapText="1"/>
    </xf>
    <xf numFmtId="0" fontId="26" fillId="0" borderId="0" xfId="0" applyNumberFormat="1" applyFont="1" applyFill="1" applyBorder="1" applyAlignment="1" applyProtection="1">
      <alignment vertical="center" wrapText="1"/>
      <protection locked="0"/>
    </xf>
    <xf numFmtId="0" fontId="26" fillId="0" borderId="2" xfId="0" applyFont="1" applyBorder="1" applyAlignment="1" applyProtection="1">
      <alignment vertical="center" wrapText="1"/>
    </xf>
    <xf numFmtId="0" fontId="26" fillId="0" borderId="3" xfId="0" applyFont="1" applyBorder="1" applyAlignment="1" applyProtection="1">
      <alignment vertical="center" wrapText="1"/>
    </xf>
    <xf numFmtId="0" fontId="26" fillId="0" borderId="5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53" xfId="0" applyFont="1" applyFill="1" applyBorder="1" applyAlignment="1" applyProtection="1">
      <alignment vertical="center" wrapText="1"/>
    </xf>
    <xf numFmtId="0" fontId="26" fillId="0" borderId="0" xfId="0" applyFont="1" applyFill="1" applyBorder="1" applyAlignment="1" applyProtection="1">
      <alignment vertical="center" wrapText="1"/>
      <protection locked="0" hidden="1"/>
    </xf>
    <xf numFmtId="0" fontId="28" fillId="0" borderId="0" xfId="0" applyFont="1" applyFill="1" applyBorder="1" applyAlignment="1" applyProtection="1">
      <alignment horizontal="center" vertical="center" wrapText="1"/>
      <protection locked="0"/>
    </xf>
    <xf numFmtId="0" fontId="26" fillId="0" borderId="2" xfId="0" applyFont="1" applyFill="1" applyBorder="1" applyAlignment="1" applyProtection="1">
      <alignment vertical="center" wrapText="1"/>
    </xf>
    <xf numFmtId="164" fontId="26" fillId="0" borderId="0" xfId="0" applyNumberFormat="1" applyFont="1" applyFill="1" applyBorder="1" applyAlignment="1" applyProtection="1">
      <alignment horizontal="left" vertical="center" wrapText="1"/>
    </xf>
    <xf numFmtId="0" fontId="26" fillId="0" borderId="4" xfId="0" applyFont="1" applyBorder="1" applyAlignment="1" applyProtection="1">
      <alignment vertical="center" wrapText="1"/>
    </xf>
    <xf numFmtId="0" fontId="26" fillId="0" borderId="5" xfId="0" applyFont="1" applyBorder="1" applyAlignment="1" applyProtection="1">
      <alignment vertical="center" wrapText="1"/>
    </xf>
    <xf numFmtId="164" fontId="26" fillId="0" borderId="5" xfId="0" applyNumberFormat="1" applyFont="1" applyFill="1" applyBorder="1" applyAlignment="1" applyProtection="1">
      <alignment horizontal="left" vertical="center" wrapText="1"/>
    </xf>
    <xf numFmtId="0" fontId="26" fillId="0" borderId="6" xfId="0" applyFont="1" applyBorder="1" applyAlignment="1" applyProtection="1">
      <alignment vertical="center" wrapText="1"/>
    </xf>
    <xf numFmtId="0" fontId="29"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6" fillId="0" borderId="54" xfId="0" applyFont="1" applyBorder="1" applyAlignment="1" applyProtection="1">
      <alignment vertical="center" wrapText="1"/>
    </xf>
    <xf numFmtId="0" fontId="26" fillId="0" borderId="55" xfId="0" applyFont="1" applyBorder="1" applyAlignment="1" applyProtection="1">
      <alignment vertical="center" wrapText="1"/>
    </xf>
    <xf numFmtId="0" fontId="26" fillId="0" borderId="56" xfId="0" applyFont="1" applyBorder="1" applyAlignment="1" applyProtection="1">
      <alignment vertical="center" wrapText="1"/>
    </xf>
    <xf numFmtId="0" fontId="26" fillId="0" borderId="0" xfId="0" applyFont="1" applyBorder="1" applyAlignment="1" applyProtection="1">
      <alignment vertical="center" wrapText="1"/>
      <protection locked="0"/>
    </xf>
    <xf numFmtId="0" fontId="26" fillId="0" borderId="0" xfId="0" applyFont="1" applyFill="1" applyBorder="1" applyAlignment="1" applyProtection="1">
      <alignment horizontal="left" vertical="center" wrapText="1"/>
    </xf>
    <xf numFmtId="0" fontId="26" fillId="0" borderId="7" xfId="0" applyFont="1" applyFill="1" applyBorder="1" applyAlignment="1" applyProtection="1">
      <alignment vertical="center" wrapText="1"/>
    </xf>
    <xf numFmtId="0" fontId="27" fillId="0" borderId="0" xfId="0" applyFont="1" applyFill="1" applyBorder="1" applyAlignment="1" applyProtection="1">
      <alignment horizontal="left" vertical="center" wrapText="1"/>
      <protection locked="0"/>
    </xf>
    <xf numFmtId="0" fontId="26" fillId="0" borderId="0" xfId="0" applyFont="1" applyProtection="1">
      <alignment vertical="center"/>
    </xf>
    <xf numFmtId="0" fontId="30" fillId="0" borderId="0" xfId="0" applyFont="1" applyProtection="1">
      <alignment vertical="center"/>
    </xf>
    <xf numFmtId="0" fontId="31" fillId="0" borderId="2" xfId="0" applyFont="1" applyBorder="1" applyAlignment="1" applyProtection="1">
      <alignment vertical="center" wrapText="1"/>
    </xf>
    <xf numFmtId="0" fontId="31" fillId="0" borderId="0" xfId="0" applyFont="1" applyBorder="1" applyAlignment="1" applyProtection="1">
      <alignment vertical="center" wrapText="1"/>
    </xf>
    <xf numFmtId="0" fontId="31" fillId="0" borderId="3" xfId="0" applyFont="1" applyBorder="1" applyAlignment="1" applyProtection="1">
      <alignment vertical="center" wrapText="1"/>
    </xf>
    <xf numFmtId="0" fontId="30" fillId="0" borderId="0" xfId="0" applyFont="1" applyBorder="1" applyAlignment="1" applyProtection="1">
      <alignment vertical="center" wrapText="1"/>
    </xf>
    <xf numFmtId="0" fontId="30" fillId="0" borderId="0" xfId="0" applyFont="1" applyBorder="1" applyProtection="1">
      <alignment vertical="center"/>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164" fontId="30" fillId="0" borderId="0" xfId="0" applyNumberFormat="1" applyFont="1" applyFill="1" applyBorder="1" applyAlignment="1" applyProtection="1">
      <alignment horizontal="left" vertical="center" wrapText="1"/>
    </xf>
    <xf numFmtId="0" fontId="30" fillId="0" borderId="0" xfId="0" applyFont="1" applyFill="1" applyBorder="1" applyAlignment="1" applyProtection="1">
      <alignment vertical="center"/>
    </xf>
    <xf numFmtId="0" fontId="30" fillId="0" borderId="0" xfId="0" applyFont="1" applyBorder="1" applyAlignment="1" applyProtection="1">
      <alignment vertical="center"/>
    </xf>
    <xf numFmtId="0" fontId="32"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30" fillId="0" borderId="0" xfId="0" applyFont="1" applyFill="1" applyBorder="1" applyAlignment="1" applyProtection="1">
      <alignment vertical="center"/>
      <protection locked="0"/>
    </xf>
    <xf numFmtId="0" fontId="30" fillId="0" borderId="0" xfId="0" applyFont="1" applyFill="1" applyProtection="1">
      <alignment vertical="center"/>
    </xf>
    <xf numFmtId="165" fontId="30" fillId="0" borderId="0" xfId="0" applyNumberFormat="1" applyFont="1" applyFill="1" applyBorder="1" applyAlignment="1" applyProtection="1">
      <alignment horizontal="center" vertical="center" wrapText="1"/>
    </xf>
    <xf numFmtId="0" fontId="30" fillId="0" borderId="0" xfId="0" applyFont="1" applyAlignment="1" applyProtection="1">
      <alignment vertical="center" wrapText="1"/>
    </xf>
    <xf numFmtId="0" fontId="30" fillId="0" borderId="2" xfId="0" applyFont="1" applyBorder="1" applyAlignment="1" applyProtection="1">
      <alignment vertical="center" wrapText="1"/>
    </xf>
    <xf numFmtId="0" fontId="30" fillId="0" borderId="3" xfId="0" applyFont="1" applyBorder="1" applyAlignment="1" applyProtection="1">
      <alignment vertical="center" wrapText="1"/>
    </xf>
    <xf numFmtId="0" fontId="30" fillId="0" borderId="0" xfId="0" applyNumberFormat="1" applyFont="1" applyBorder="1" applyAlignment="1" applyProtection="1">
      <alignment vertical="center" wrapText="1"/>
    </xf>
    <xf numFmtId="0" fontId="30" fillId="0" borderId="8" xfId="0" applyFont="1" applyBorder="1" applyAlignment="1" applyProtection="1">
      <alignment vertical="center" wrapText="1"/>
    </xf>
    <xf numFmtId="0" fontId="30" fillId="0" borderId="7" xfId="0" applyFont="1" applyBorder="1" applyAlignment="1" applyProtection="1">
      <alignment vertical="center" wrapText="1"/>
    </xf>
    <xf numFmtId="0" fontId="30" fillId="0" borderId="7" xfId="0" applyFont="1" applyFill="1" applyBorder="1" applyAlignment="1" applyProtection="1">
      <alignment vertical="center" wrapText="1"/>
    </xf>
    <xf numFmtId="0" fontId="30" fillId="0" borderId="9" xfId="0" applyFont="1" applyBorder="1" applyAlignment="1" applyProtection="1">
      <alignment vertical="center" wrapText="1"/>
    </xf>
    <xf numFmtId="0" fontId="30" fillId="0" borderId="4" xfId="0" applyFont="1" applyBorder="1" applyAlignment="1" applyProtection="1">
      <alignment vertical="center" wrapText="1"/>
    </xf>
    <xf numFmtId="0" fontId="30" fillId="0" borderId="5" xfId="0" applyFont="1" applyBorder="1" applyAlignment="1" applyProtection="1">
      <alignment vertical="center" wrapText="1"/>
    </xf>
    <xf numFmtId="164" fontId="30" fillId="0" borderId="5" xfId="0" applyNumberFormat="1" applyFont="1" applyFill="1" applyBorder="1" applyAlignment="1" applyProtection="1">
      <alignment horizontal="left" vertical="center" wrapText="1"/>
    </xf>
    <xf numFmtId="0" fontId="30" fillId="0" borderId="6" xfId="0" applyFont="1" applyBorder="1" applyAlignment="1" applyProtection="1">
      <alignment vertical="center" wrapText="1"/>
    </xf>
    <xf numFmtId="0" fontId="30" fillId="0" borderId="2" xfId="0" applyFont="1" applyFill="1" applyBorder="1" applyAlignment="1" applyProtection="1">
      <alignment vertical="center" wrapText="1"/>
    </xf>
    <xf numFmtId="0" fontId="33" fillId="0" borderId="0" xfId="0" applyFont="1" applyFill="1" applyBorder="1" applyAlignment="1" applyProtection="1">
      <alignment horizontal="center" vertical="center" wrapText="1"/>
    </xf>
    <xf numFmtId="165" fontId="30" fillId="0" borderId="7" xfId="0" applyNumberFormat="1" applyFont="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0" fillId="0" borderId="55" xfId="0" applyFont="1" applyBorder="1" applyAlignment="1" applyProtection="1">
      <alignment vertical="center" wrapText="1"/>
    </xf>
    <xf numFmtId="0" fontId="30" fillId="0" borderId="56" xfId="0" applyFont="1" applyBorder="1" applyAlignment="1" applyProtection="1">
      <alignment vertical="center" wrapText="1"/>
    </xf>
    <xf numFmtId="0" fontId="30" fillId="0" borderId="0" xfId="0" applyFont="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30" fillId="0" borderId="0" xfId="0" applyFont="1" applyFill="1" applyAlignment="1" applyProtection="1">
      <alignment vertical="center" wrapText="1"/>
      <protection locked="0"/>
    </xf>
    <xf numFmtId="0" fontId="26" fillId="0" borderId="0" xfId="0" applyFont="1" applyBorder="1">
      <alignment vertical="center"/>
    </xf>
    <xf numFmtId="168" fontId="30" fillId="0" borderId="10" xfId="0" applyNumberFormat="1" applyFont="1" applyBorder="1" applyAlignment="1" applyProtection="1">
      <alignment horizontal="left" vertical="center"/>
    </xf>
    <xf numFmtId="0" fontId="32" fillId="0" borderId="11"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165" fontId="30" fillId="0" borderId="10" xfId="0" applyNumberFormat="1" applyFont="1" applyFill="1" applyBorder="1" applyAlignment="1">
      <alignment horizontal="center" vertical="center"/>
    </xf>
    <xf numFmtId="165" fontId="30" fillId="0" borderId="0" xfId="0" applyNumberFormat="1" applyFont="1" applyBorder="1" applyAlignment="1" applyProtection="1">
      <alignment horizontal="right" vertical="center" wrapText="1"/>
    </xf>
    <xf numFmtId="166" fontId="30" fillId="0" borderId="1" xfId="0" applyNumberFormat="1" applyFont="1" applyBorder="1" applyAlignment="1" applyProtection="1">
      <alignment horizontal="center" vertical="center" wrapText="1"/>
    </xf>
    <xf numFmtId="166" fontId="30" fillId="0" borderId="10" xfId="0" applyNumberFormat="1" applyFont="1" applyBorder="1" applyAlignment="1" applyProtection="1">
      <alignment horizontal="center" vertical="center" wrapText="1"/>
    </xf>
    <xf numFmtId="166" fontId="32" fillId="0" borderId="12" xfId="0" applyNumberFormat="1" applyFont="1" applyBorder="1" applyAlignment="1" applyProtection="1">
      <alignment horizontal="center" vertical="center" wrapText="1"/>
    </xf>
    <xf numFmtId="0" fontId="30" fillId="0" borderId="13" xfId="0" applyFont="1" applyBorder="1" applyAlignment="1" applyProtection="1">
      <alignment vertical="center" wrapText="1"/>
    </xf>
    <xf numFmtId="0" fontId="30" fillId="0" borderId="14" xfId="0" applyFont="1" applyBorder="1" applyAlignment="1" applyProtection="1">
      <alignment vertical="center" wrapText="1"/>
    </xf>
    <xf numFmtId="0" fontId="30" fillId="0" borderId="15" xfId="0" applyFont="1" applyBorder="1" applyAlignment="1" applyProtection="1">
      <alignment vertical="center" wrapText="1"/>
    </xf>
    <xf numFmtId="0" fontId="30" fillId="0" borderId="16" xfId="0" applyFont="1" applyBorder="1" applyAlignment="1" applyProtection="1">
      <alignment vertical="center" wrapText="1"/>
    </xf>
    <xf numFmtId="164" fontId="30" fillId="0" borderId="16" xfId="0" applyNumberFormat="1" applyFont="1" applyFill="1" applyBorder="1" applyAlignment="1" applyProtection="1">
      <alignment horizontal="left" vertical="center" wrapText="1"/>
    </xf>
    <xf numFmtId="0" fontId="30" fillId="0" borderId="17" xfId="0" applyFont="1" applyBorder="1" applyAlignment="1" applyProtection="1">
      <alignment vertical="center" wrapText="1"/>
    </xf>
    <xf numFmtId="0" fontId="30" fillId="0" borderId="18" xfId="0" applyFont="1" applyBorder="1" applyAlignment="1" applyProtection="1">
      <alignment vertical="center" wrapText="1"/>
    </xf>
    <xf numFmtId="0" fontId="35" fillId="0" borderId="0" xfId="0" applyFont="1" applyFill="1" applyBorder="1" applyAlignment="1" applyProtection="1">
      <alignment horizontal="center" vertical="center" wrapText="1"/>
    </xf>
    <xf numFmtId="0" fontId="36" fillId="0" borderId="7" xfId="0" applyFont="1" applyFill="1" applyBorder="1" applyAlignment="1" applyProtection="1">
      <alignment vertical="center" wrapText="1"/>
    </xf>
    <xf numFmtId="0" fontId="36" fillId="0" borderId="10" xfId="0" applyFont="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7" fillId="0" borderId="0" xfId="0" applyFont="1" applyProtection="1">
      <alignment vertical="center"/>
    </xf>
    <xf numFmtId="0" fontId="31" fillId="0" borderId="0" xfId="0" applyFont="1" applyProtection="1">
      <alignment vertical="center"/>
    </xf>
    <xf numFmtId="0" fontId="38" fillId="0" borderId="0" xfId="0" applyFont="1" applyFill="1" applyBorder="1" applyAlignment="1" applyProtection="1">
      <alignment vertical="center" wrapText="1"/>
    </xf>
    <xf numFmtId="0" fontId="26" fillId="0" borderId="57" xfId="0" applyFont="1" applyBorder="1" applyAlignment="1" applyProtection="1">
      <alignment vertical="center" wrapText="1"/>
    </xf>
    <xf numFmtId="0" fontId="26" fillId="0" borderId="58" xfId="0" applyFont="1" applyBorder="1" applyAlignment="1" applyProtection="1">
      <alignment vertical="center" wrapText="1"/>
    </xf>
    <xf numFmtId="0" fontId="26" fillId="0" borderId="59" xfId="0" applyFont="1" applyBorder="1" applyAlignment="1" applyProtection="1">
      <alignment vertical="center" wrapText="1"/>
    </xf>
    <xf numFmtId="0" fontId="26" fillId="0" borderId="60" xfId="0" applyFont="1" applyBorder="1" applyAlignment="1" applyProtection="1">
      <alignment vertical="center" wrapText="1"/>
    </xf>
    <xf numFmtId="0" fontId="26" fillId="0" borderId="61" xfId="0" applyFont="1" applyBorder="1" applyAlignment="1" applyProtection="1">
      <alignment vertical="center" wrapText="1"/>
    </xf>
    <xf numFmtId="0" fontId="26" fillId="0" borderId="60" xfId="0" applyFont="1" applyBorder="1" applyAlignment="1" applyProtection="1">
      <alignment vertical="center" wrapText="1"/>
      <protection locked="0"/>
    </xf>
    <xf numFmtId="0" fontId="26" fillId="0" borderId="60" xfId="0" applyFont="1" applyFill="1" applyBorder="1" applyAlignment="1" applyProtection="1">
      <alignment vertical="center" wrapText="1"/>
    </xf>
    <xf numFmtId="0" fontId="26" fillId="0" borderId="62" xfId="0" applyFont="1" applyFill="1" applyBorder="1" applyAlignment="1" applyProtection="1">
      <alignment vertical="center" wrapText="1"/>
    </xf>
    <xf numFmtId="0" fontId="26" fillId="0" borderId="63" xfId="0" applyFont="1" applyBorder="1" applyProtection="1">
      <alignment vertical="center"/>
    </xf>
    <xf numFmtId="0" fontId="26" fillId="0" borderId="64" xfId="0" applyFont="1" applyFill="1" applyBorder="1" applyAlignment="1" applyProtection="1">
      <alignment vertical="center" wrapText="1"/>
    </xf>
    <xf numFmtId="0" fontId="25" fillId="0" borderId="0" xfId="0" applyFont="1" applyBorder="1">
      <alignment vertical="center"/>
    </xf>
    <xf numFmtId="0" fontId="26" fillId="0" borderId="61" xfId="0" applyFont="1" applyBorder="1">
      <alignment vertical="center"/>
    </xf>
    <xf numFmtId="0" fontId="26" fillId="0" borderId="64" xfId="0" applyFont="1" applyBorder="1">
      <alignment vertical="center"/>
    </xf>
    <xf numFmtId="0" fontId="30" fillId="0" borderId="0" xfId="0" applyFont="1" applyBorder="1" applyAlignment="1" applyProtection="1">
      <alignment vertical="center" wrapText="1"/>
    </xf>
    <xf numFmtId="0" fontId="26" fillId="0" borderId="55" xfId="0" applyFont="1" applyBorder="1" applyProtection="1">
      <alignment vertical="center"/>
    </xf>
    <xf numFmtId="0" fontId="26" fillId="0" borderId="0" xfId="0" applyFont="1" applyBorder="1" applyProtection="1">
      <alignment vertical="center"/>
    </xf>
    <xf numFmtId="0" fontId="30" fillId="2" borderId="10" xfId="0" applyFont="1" applyFill="1" applyBorder="1" applyAlignment="1" applyProtection="1">
      <alignment horizontal="center" vertical="center"/>
      <protection locked="0"/>
    </xf>
    <xf numFmtId="0" fontId="26" fillId="0" borderId="65" xfId="0" applyFont="1" applyBorder="1" applyAlignment="1" applyProtection="1">
      <alignment vertical="center" wrapText="1"/>
    </xf>
    <xf numFmtId="0" fontId="26" fillId="0" borderId="66" xfId="0" applyFont="1" applyBorder="1" applyAlignment="1" applyProtection="1">
      <alignment vertical="center" wrapText="1"/>
    </xf>
    <xf numFmtId="0" fontId="26" fillId="0" borderId="67" xfId="0" applyFont="1" applyBorder="1" applyAlignment="1" applyProtection="1">
      <alignment vertical="center" wrapText="1"/>
    </xf>
    <xf numFmtId="0" fontId="26" fillId="0" borderId="68" xfId="0" applyFont="1" applyBorder="1" applyAlignment="1" applyProtection="1">
      <alignment vertical="center" wrapText="1"/>
    </xf>
    <xf numFmtId="0" fontId="26" fillId="0" borderId="69" xfId="0" applyFont="1" applyBorder="1" applyAlignment="1" applyProtection="1">
      <alignment vertical="center" wrapText="1"/>
    </xf>
    <xf numFmtId="0" fontId="26" fillId="0" borderId="70" xfId="0" applyFont="1" applyBorder="1" applyAlignment="1" applyProtection="1">
      <alignment vertical="center" wrapText="1"/>
    </xf>
    <xf numFmtId="0" fontId="26" fillId="0" borderId="71" xfId="0" applyFont="1" applyBorder="1" applyAlignment="1" applyProtection="1">
      <alignment vertical="center" wrapText="1"/>
    </xf>
    <xf numFmtId="0" fontId="26" fillId="0" borderId="72" xfId="0" applyFont="1" applyBorder="1" applyAlignment="1" applyProtection="1">
      <alignment horizontal="left" vertical="center" wrapText="1"/>
    </xf>
    <xf numFmtId="0" fontId="39" fillId="0" borderId="73" xfId="0" applyFont="1" applyFill="1" applyBorder="1" applyAlignment="1" applyProtection="1">
      <alignment horizontal="left" vertical="center" wrapText="1"/>
    </xf>
    <xf numFmtId="0" fontId="26" fillId="0" borderId="74" xfId="0" applyFont="1" applyBorder="1" applyAlignment="1" applyProtection="1">
      <alignment vertical="center" wrapText="1"/>
    </xf>
    <xf numFmtId="0" fontId="26" fillId="0" borderId="71" xfId="0" applyFont="1" applyFill="1" applyBorder="1" applyAlignment="1" applyProtection="1">
      <alignment vertical="center" wrapText="1"/>
    </xf>
    <xf numFmtId="0" fontId="25" fillId="0" borderId="0" xfId="0" applyFont="1" applyBorder="1" applyAlignment="1" applyProtection="1">
      <alignment horizontal="left" vertical="center"/>
    </xf>
    <xf numFmtId="0" fontId="26" fillId="0" borderId="72" xfId="0" applyFont="1" applyFill="1" applyBorder="1" applyAlignment="1" applyProtection="1">
      <alignment horizontal="left" vertical="center" wrapText="1"/>
    </xf>
    <xf numFmtId="0" fontId="26" fillId="0" borderId="74" xfId="0" applyFont="1" applyFill="1" applyBorder="1" applyAlignment="1" applyProtection="1">
      <alignment vertical="center" wrapText="1"/>
    </xf>
    <xf numFmtId="0" fontId="39" fillId="0" borderId="75" xfId="0" applyFont="1" applyFill="1" applyBorder="1" applyAlignment="1" applyProtection="1">
      <alignment horizontal="left" vertical="center" wrapText="1"/>
    </xf>
    <xf numFmtId="0" fontId="26" fillId="0" borderId="76" xfId="0" applyFont="1" applyBorder="1" applyAlignment="1" applyProtection="1">
      <alignment horizontal="left" vertical="center" wrapText="1"/>
      <protection locked="0"/>
    </xf>
    <xf numFmtId="0" fontId="26" fillId="0" borderId="77" xfId="0" applyFont="1" applyBorder="1" applyAlignment="1" applyProtection="1">
      <alignment vertical="center" wrapText="1"/>
    </xf>
    <xf numFmtId="0" fontId="26" fillId="0" borderId="78" xfId="0" applyFont="1" applyBorder="1" applyAlignment="1" applyProtection="1">
      <alignment vertical="center" wrapText="1"/>
    </xf>
    <xf numFmtId="0" fontId="26" fillId="0" borderId="79" xfId="0" applyFont="1" applyBorder="1" applyProtection="1">
      <alignment vertical="center"/>
    </xf>
    <xf numFmtId="0" fontId="25" fillId="0" borderId="79" xfId="0" applyFont="1" applyBorder="1" applyProtection="1">
      <alignment vertical="center"/>
    </xf>
    <xf numFmtId="0" fontId="26" fillId="0" borderId="80" xfId="0" applyFont="1" applyBorder="1" applyAlignment="1" applyProtection="1">
      <alignment vertical="center" wrapText="1"/>
    </xf>
    <xf numFmtId="0" fontId="40" fillId="3" borderId="76" xfId="0" applyFont="1" applyFill="1" applyBorder="1" applyAlignment="1" applyProtection="1">
      <alignment vertical="center" wrapText="1"/>
    </xf>
    <xf numFmtId="0" fontId="27" fillId="3" borderId="79" xfId="0" applyFont="1" applyFill="1" applyBorder="1" applyAlignment="1" applyProtection="1">
      <alignment vertical="center" wrapText="1"/>
    </xf>
    <xf numFmtId="0" fontId="30" fillId="0" borderId="19" xfId="0" applyFont="1" applyBorder="1" applyAlignment="1" applyProtection="1">
      <alignment vertical="center" wrapText="1"/>
    </xf>
    <xf numFmtId="0" fontId="30" fillId="0" borderId="20" xfId="0" applyFont="1" applyFill="1" applyBorder="1" applyAlignment="1" applyProtection="1">
      <alignment vertical="center" wrapText="1"/>
    </xf>
    <xf numFmtId="0" fontId="30" fillId="0" borderId="20" xfId="0" applyFont="1" applyBorder="1" applyAlignment="1" applyProtection="1">
      <alignment vertical="center" wrapText="1"/>
    </xf>
    <xf numFmtId="0" fontId="30" fillId="0" borderId="21" xfId="0" applyFont="1" applyBorder="1" applyAlignment="1" applyProtection="1">
      <alignment vertical="center" wrapText="1"/>
    </xf>
    <xf numFmtId="0" fontId="30" fillId="0" borderId="22" xfId="0" applyFont="1" applyBorder="1" applyAlignment="1" applyProtection="1">
      <alignment vertical="center" wrapText="1"/>
    </xf>
    <xf numFmtId="0" fontId="30" fillId="0" borderId="23" xfId="0" applyFont="1" applyBorder="1" applyAlignment="1" applyProtection="1">
      <alignment vertical="center" wrapText="1"/>
    </xf>
    <xf numFmtId="0" fontId="33" fillId="0" borderId="23" xfId="0" applyFont="1" applyFill="1" applyBorder="1" applyAlignment="1" applyProtection="1">
      <alignment vertical="center" wrapText="1"/>
    </xf>
    <xf numFmtId="0" fontId="30" fillId="0" borderId="22" xfId="0" applyFont="1" applyFill="1" applyBorder="1" applyAlignment="1" applyProtection="1">
      <alignment vertical="center" wrapText="1"/>
    </xf>
    <xf numFmtId="0" fontId="33" fillId="0" borderId="23" xfId="0" applyFont="1" applyFill="1" applyBorder="1" applyAlignment="1" applyProtection="1">
      <alignment horizontal="center" vertical="center" wrapText="1"/>
    </xf>
    <xf numFmtId="0" fontId="30" fillId="0" borderId="24" xfId="0" applyFont="1" applyBorder="1" applyAlignment="1" applyProtection="1">
      <alignment vertical="center" wrapText="1"/>
    </xf>
    <xf numFmtId="0" fontId="30" fillId="0" borderId="25" xfId="0" applyFont="1" applyBorder="1" applyAlignment="1" applyProtection="1">
      <alignment vertical="center" wrapText="1"/>
    </xf>
    <xf numFmtId="0" fontId="30" fillId="0" borderId="0" xfId="0" applyFont="1" applyAlignment="1" applyProtection="1">
      <alignment vertical="center"/>
    </xf>
    <xf numFmtId="0" fontId="31" fillId="0" borderId="0" xfId="0" applyFont="1" applyAlignment="1" applyProtection="1">
      <alignment vertical="center"/>
    </xf>
    <xf numFmtId="0" fontId="30" fillId="0" borderId="54" xfId="0" applyFont="1" applyBorder="1" applyAlignment="1" applyProtection="1">
      <alignment vertical="center"/>
    </xf>
    <xf numFmtId="0" fontId="26" fillId="0" borderId="0" xfId="0" applyFont="1" applyBorder="1" applyAlignment="1">
      <alignment vertical="center"/>
    </xf>
    <xf numFmtId="0" fontId="26" fillId="0" borderId="63" xfId="0" applyFont="1" applyBorder="1" applyAlignment="1" applyProtection="1">
      <alignment vertical="center" wrapText="1"/>
    </xf>
    <xf numFmtId="0" fontId="25" fillId="0" borderId="10" xfId="0" applyFont="1" applyBorder="1" applyAlignment="1">
      <alignment horizontal="center" vertical="center"/>
    </xf>
    <xf numFmtId="0" fontId="26" fillId="0" borderId="0" xfId="0" applyFont="1" applyFill="1" applyBorder="1" applyAlignment="1" applyProtection="1">
      <alignment horizontal="left" vertical="center"/>
    </xf>
    <xf numFmtId="0" fontId="32"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36" fillId="0" borderId="0" xfId="0" applyFont="1" applyFill="1" applyBorder="1" applyAlignment="1">
      <alignment horizontal="left" vertical="center"/>
    </xf>
    <xf numFmtId="0" fontId="32" fillId="0" borderId="10" xfId="0" applyFont="1" applyBorder="1" applyAlignment="1" applyProtection="1">
      <alignment horizontal="center" vertical="center" wrapText="1"/>
    </xf>
    <xf numFmtId="0" fontId="41" fillId="0" borderId="0" xfId="0" applyFont="1" applyBorder="1" applyAlignment="1" applyProtection="1">
      <alignment vertical="center" wrapText="1"/>
    </xf>
    <xf numFmtId="0" fontId="41" fillId="2" borderId="10" xfId="0" applyFont="1" applyFill="1" applyBorder="1" applyAlignment="1" applyProtection="1">
      <alignment horizontal="center" vertical="center"/>
      <protection locked="0"/>
    </xf>
    <xf numFmtId="0" fontId="41" fillId="0" borderId="0" xfId="0" applyFont="1" applyBorder="1" applyAlignment="1" applyProtection="1">
      <alignment horizontal="center" vertical="center" wrapText="1"/>
    </xf>
    <xf numFmtId="165" fontId="41" fillId="0" borderId="10" xfId="0" applyNumberFormat="1" applyFont="1" applyFill="1" applyBorder="1" applyAlignment="1">
      <alignment horizontal="center" vertical="center"/>
    </xf>
    <xf numFmtId="0" fontId="4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protection locked="0"/>
    </xf>
    <xf numFmtId="0" fontId="41" fillId="0" borderId="0" xfId="0" applyFont="1" applyBorder="1" applyAlignment="1" applyProtection="1">
      <alignment vertical="center"/>
    </xf>
    <xf numFmtId="0" fontId="26" fillId="0" borderId="0" xfId="0" applyFont="1" applyAlignment="1" applyProtection="1">
      <alignment vertical="center"/>
    </xf>
    <xf numFmtId="0" fontId="30" fillId="0" borderId="0" xfId="0" applyFont="1" applyFill="1" applyBorder="1" applyAlignment="1">
      <alignment horizontal="left" vertical="center"/>
    </xf>
    <xf numFmtId="0" fontId="30" fillId="0" borderId="0" xfId="0" applyFont="1" applyFill="1" applyBorder="1" applyAlignment="1">
      <alignment vertical="center"/>
    </xf>
    <xf numFmtId="165" fontId="25" fillId="0" borderId="10" xfId="0" applyNumberFormat="1" applyFont="1" applyFill="1" applyBorder="1" applyAlignment="1">
      <alignment horizontal="center" vertical="center"/>
    </xf>
    <xf numFmtId="0" fontId="41" fillId="0" borderId="10" xfId="0" applyFont="1" applyBorder="1" applyAlignment="1">
      <alignment horizontal="right" vertical="center"/>
    </xf>
    <xf numFmtId="0" fontId="41" fillId="0" borderId="1" xfId="0" applyFont="1" applyBorder="1" applyAlignment="1">
      <alignment horizontal="right" vertical="center"/>
    </xf>
    <xf numFmtId="0" fontId="26" fillId="0" borderId="0" xfId="0" applyFont="1" applyBorder="1" applyAlignment="1" applyProtection="1">
      <alignment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6" fillId="0" borderId="61" xfId="0" applyFont="1" applyBorder="1" applyAlignment="1">
      <alignment vertical="center"/>
    </xf>
    <xf numFmtId="0" fontId="27" fillId="4" borderId="0" xfId="0" applyFont="1" applyFill="1" applyBorder="1" applyAlignment="1" applyProtection="1">
      <alignment vertical="center" wrapText="1"/>
    </xf>
    <xf numFmtId="0" fontId="25" fillId="5" borderId="10" xfId="0" applyFont="1" applyFill="1" applyBorder="1" applyAlignment="1" applyProtection="1">
      <alignment horizontal="left" vertical="center"/>
      <protection locked="0"/>
    </xf>
    <xf numFmtId="168" fontId="25" fillId="5" borderId="10" xfId="0" quotePrefix="1" applyNumberFormat="1" applyFont="1" applyFill="1" applyBorder="1" applyAlignment="1" applyProtection="1">
      <alignment horizontal="left" vertical="center"/>
      <protection locked="0"/>
    </xf>
    <xf numFmtId="167" fontId="25" fillId="5" borderId="10" xfId="0" quotePrefix="1" applyNumberFormat="1" applyFont="1" applyFill="1" applyBorder="1" applyAlignment="1" applyProtection="1">
      <alignment horizontal="left" vertical="center"/>
      <protection locked="0"/>
    </xf>
    <xf numFmtId="0" fontId="43" fillId="6"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37" fillId="0" borderId="0" xfId="0" applyFont="1" applyBorder="1" applyAlignment="1" applyProtection="1">
      <alignment vertical="center" wrapText="1"/>
    </xf>
    <xf numFmtId="0" fontId="44" fillId="0" borderId="0" xfId="0" applyFont="1" applyBorder="1" applyAlignment="1" applyProtection="1">
      <alignment vertical="center" wrapText="1"/>
    </xf>
    <xf numFmtId="0" fontId="45" fillId="0" borderId="0" xfId="0" applyFont="1" applyBorder="1" applyAlignment="1" applyProtection="1">
      <alignment vertical="center" wrapText="1"/>
    </xf>
    <xf numFmtId="0" fontId="44" fillId="0" borderId="2" xfId="0" applyFont="1" applyBorder="1" applyAlignment="1" applyProtection="1">
      <alignment vertical="center" wrapText="1"/>
    </xf>
    <xf numFmtId="0" fontId="46" fillId="0" borderId="0" xfId="0" applyFont="1" applyFill="1" applyBorder="1" applyAlignment="1" applyProtection="1">
      <alignment vertical="center" wrapText="1"/>
    </xf>
    <xf numFmtId="0" fontId="44" fillId="0" borderId="3" xfId="0" applyFont="1" applyBorder="1" applyAlignment="1" applyProtection="1">
      <alignment vertical="center" wrapText="1"/>
    </xf>
    <xf numFmtId="0" fontId="44" fillId="0" borderId="0" xfId="0" applyFont="1" applyProtection="1">
      <alignment vertical="center"/>
    </xf>
    <xf numFmtId="0" fontId="47" fillId="0" borderId="0" xfId="0" applyFont="1" applyFill="1" applyBorder="1" applyAlignment="1" applyProtection="1">
      <alignment horizontal="center" vertical="center" wrapText="1"/>
    </xf>
    <xf numFmtId="0" fontId="48" fillId="0" borderId="0" xfId="0" applyFont="1" applyFill="1" applyBorder="1" applyProtection="1">
      <alignment vertical="center"/>
    </xf>
    <xf numFmtId="0" fontId="37" fillId="0" borderId="0" xfId="0" applyFont="1" applyFill="1" applyProtection="1">
      <alignment vertical="center"/>
    </xf>
    <xf numFmtId="0" fontId="49" fillId="0" borderId="0" xfId="0" applyFont="1" applyFill="1" applyBorder="1" applyAlignment="1" applyProtection="1">
      <alignment horizontal="left" vertical="center" wrapText="1"/>
    </xf>
    <xf numFmtId="0" fontId="44" fillId="0" borderId="0" xfId="0" applyFont="1" applyAlignment="1" applyProtection="1">
      <alignment vertical="center"/>
    </xf>
    <xf numFmtId="0" fontId="44" fillId="0" borderId="2" xfId="0" applyFont="1" applyBorder="1" applyAlignment="1" applyProtection="1">
      <alignment horizontal="left" vertical="center" wrapText="1"/>
    </xf>
    <xf numFmtId="0" fontId="44" fillId="0" borderId="3" xfId="0" applyFont="1" applyBorder="1" applyAlignment="1" applyProtection="1">
      <alignment horizontal="left" vertical="center" wrapText="1"/>
    </xf>
    <xf numFmtId="0" fontId="44" fillId="0" borderId="0" xfId="0" applyFont="1" applyAlignment="1" applyProtection="1">
      <alignment horizontal="left" vertical="center"/>
    </xf>
    <xf numFmtId="0" fontId="20" fillId="0" borderId="0" xfId="0" applyFont="1" applyBorder="1" applyAlignment="1" applyProtection="1">
      <alignment vertical="center" wrapText="1"/>
    </xf>
    <xf numFmtId="0" fontId="50" fillId="0" borderId="10" xfId="0" applyFont="1" applyBorder="1" applyAlignment="1"/>
    <xf numFmtId="0" fontId="0" fillId="0" borderId="10" xfId="0" applyBorder="1" applyAlignment="1"/>
    <xf numFmtId="0" fontId="0" fillId="0" borderId="26" xfId="0" applyBorder="1" applyAlignment="1"/>
    <xf numFmtId="0" fontId="0" fillId="0" borderId="1" xfId="0" applyBorder="1" applyAlignment="1"/>
    <xf numFmtId="0" fontId="31" fillId="0" borderId="23" xfId="0" applyFont="1" applyBorder="1" applyAlignment="1" applyProtection="1">
      <alignment vertical="center" wrapText="1"/>
    </xf>
    <xf numFmtId="0" fontId="37" fillId="0" borderId="23" xfId="0" applyFont="1" applyBorder="1" applyAlignment="1" applyProtection="1">
      <alignment vertical="center" wrapText="1"/>
    </xf>
    <xf numFmtId="0" fontId="51" fillId="0" borderId="0" xfId="0" applyFont="1" applyBorder="1" applyAlignment="1" applyProtection="1">
      <alignment vertical="center" wrapText="1"/>
    </xf>
    <xf numFmtId="0" fontId="51" fillId="0" borderId="11" xfId="0" applyFont="1" applyBorder="1" applyAlignment="1" applyProtection="1">
      <alignment horizontal="center" vertical="center" wrapText="1"/>
    </xf>
    <xf numFmtId="0" fontId="51" fillId="0" borderId="0" xfId="0" applyFont="1" applyBorder="1" applyAlignment="1" applyProtection="1">
      <alignment horizontal="center" vertical="center" wrapText="1"/>
    </xf>
    <xf numFmtId="0" fontId="52" fillId="0" borderId="2" xfId="0" applyFont="1" applyFill="1" applyBorder="1" applyAlignment="1" applyProtection="1">
      <alignment vertical="center" wrapText="1"/>
    </xf>
    <xf numFmtId="0" fontId="52" fillId="0" borderId="3" xfId="0" applyFont="1" applyBorder="1" applyAlignment="1" applyProtection="1">
      <alignment vertical="center" wrapText="1"/>
    </xf>
    <xf numFmtId="0" fontId="52" fillId="0" borderId="0" xfId="0" applyFont="1" applyAlignment="1" applyProtection="1">
      <alignment vertical="center"/>
    </xf>
    <xf numFmtId="0" fontId="24" fillId="0" borderId="0" xfId="0" applyFont="1" applyBorder="1" applyAlignment="1" applyProtection="1">
      <alignment vertical="center" wrapText="1"/>
    </xf>
    <xf numFmtId="0" fontId="20" fillId="2" borderId="1"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52" fillId="0" borderId="2" xfId="0" applyFont="1" applyBorder="1" applyAlignment="1" applyProtection="1">
      <alignment vertical="center" wrapText="1"/>
    </xf>
    <xf numFmtId="0" fontId="23"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53" fillId="0" borderId="0" xfId="0" applyFont="1" applyAlignment="1" applyProtection="1">
      <alignment vertical="center"/>
    </xf>
    <xf numFmtId="0" fontId="53" fillId="0" borderId="2" xfId="0" applyFont="1" applyBorder="1" applyAlignment="1" applyProtection="1">
      <alignment vertical="center" wrapText="1"/>
    </xf>
    <xf numFmtId="0" fontId="53" fillId="0" borderId="0" xfId="0" applyFont="1" applyBorder="1" applyAlignment="1" applyProtection="1">
      <alignment vertical="center" wrapText="1"/>
    </xf>
    <xf numFmtId="0" fontId="53" fillId="0" borderId="0" xfId="0" applyFont="1" applyFill="1" applyBorder="1" applyAlignment="1" applyProtection="1">
      <alignment vertical="center" wrapText="1"/>
    </xf>
    <xf numFmtId="0" fontId="53" fillId="0" borderId="3" xfId="0" applyFont="1" applyBorder="1" applyAlignment="1" applyProtection="1">
      <alignment vertical="center" wrapText="1"/>
    </xf>
    <xf numFmtId="0" fontId="21" fillId="0" borderId="0" xfId="0" applyFont="1" applyBorder="1" applyAlignment="1" applyProtection="1">
      <alignment vertical="center" wrapText="1"/>
    </xf>
    <xf numFmtId="0" fontId="1" fillId="5" borderId="10" xfId="1" applyFill="1" applyBorder="1" applyAlignment="1" applyProtection="1">
      <alignment horizontal="left" vertical="center"/>
      <protection locked="0"/>
    </xf>
    <xf numFmtId="0" fontId="0" fillId="2" borderId="10" xfId="0" applyFill="1" applyBorder="1" applyAlignment="1">
      <alignment horizontal="center"/>
    </xf>
    <xf numFmtId="0" fontId="25" fillId="0" borderId="52" xfId="0" applyFont="1" applyBorder="1" applyAlignment="1" applyProtection="1">
      <alignment vertical="center" wrapText="1"/>
    </xf>
    <xf numFmtId="0" fontId="25" fillId="0" borderId="60" xfId="0" applyFont="1" applyFill="1" applyBorder="1" applyAlignment="1" applyProtection="1">
      <alignment vertical="center" wrapText="1"/>
    </xf>
    <xf numFmtId="0" fontId="25" fillId="0" borderId="0" xfId="0" applyFont="1" applyBorder="1" applyProtection="1">
      <alignment vertical="center"/>
    </xf>
    <xf numFmtId="0" fontId="25" fillId="0" borderId="61" xfId="0" applyFont="1" applyBorder="1">
      <alignment vertical="center"/>
    </xf>
    <xf numFmtId="0" fontId="25" fillId="0" borderId="53" xfId="0" applyFont="1" applyBorder="1" applyAlignment="1" applyProtection="1">
      <alignment vertical="center" wrapText="1"/>
    </xf>
    <xf numFmtId="0" fontId="25" fillId="0" borderId="0" xfId="0" applyFont="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5" fillId="0" borderId="0" xfId="0" applyFont="1" applyFill="1" applyAlignment="1" applyProtection="1">
      <alignment vertical="center" wrapText="1"/>
      <protection locked="0"/>
    </xf>
    <xf numFmtId="0" fontId="54" fillId="0" borderId="0" xfId="0" applyFont="1" applyFill="1" applyBorder="1" applyAlignment="1" applyProtection="1">
      <alignment vertical="center" wrapText="1"/>
    </xf>
    <xf numFmtId="0" fontId="37" fillId="0" borderId="0" xfId="0" applyFont="1" applyFill="1" applyBorder="1" applyAlignment="1" applyProtection="1">
      <alignment vertical="center"/>
      <protection locked="0"/>
    </xf>
    <xf numFmtId="0" fontId="37" fillId="0" borderId="0" xfId="0" applyFont="1" applyFill="1" applyBorder="1" applyProtection="1">
      <alignment vertical="center"/>
    </xf>
    <xf numFmtId="0" fontId="48" fillId="0" borderId="0" xfId="0" applyFont="1" applyBorder="1" applyProtection="1">
      <alignment vertical="center"/>
    </xf>
    <xf numFmtId="164" fontId="37" fillId="0" borderId="0" xfId="0" applyNumberFormat="1" applyFont="1" applyFill="1" applyBorder="1" applyAlignment="1" applyProtection="1">
      <alignment horizontal="left" vertical="center" wrapText="1"/>
    </xf>
    <xf numFmtId="0" fontId="55" fillId="0" borderId="0" xfId="0" applyFont="1" applyFill="1" applyBorder="1" applyAlignment="1" applyProtection="1">
      <alignment horizontal="center" wrapText="1"/>
    </xf>
    <xf numFmtId="0" fontId="56" fillId="0" borderId="0" xfId="0" applyFont="1" applyFill="1" applyBorder="1" applyAlignment="1" applyProtection="1">
      <alignment vertical="center" wrapText="1"/>
    </xf>
    <xf numFmtId="0" fontId="37" fillId="0" borderId="0" xfId="0" applyFont="1" applyFill="1" applyBorder="1" applyAlignment="1" applyProtection="1">
      <alignment vertical="center"/>
    </xf>
    <xf numFmtId="0" fontId="36" fillId="0" borderId="2" xfId="0" applyFont="1" applyBorder="1" applyAlignment="1" applyProtection="1">
      <alignment vertical="center" wrapText="1"/>
    </xf>
    <xf numFmtId="0" fontId="36" fillId="0" borderId="0" xfId="0" applyFont="1" applyBorder="1" applyAlignment="1" applyProtection="1">
      <alignment vertical="center" wrapText="1"/>
    </xf>
    <xf numFmtId="0" fontId="36" fillId="2" borderId="10"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wrapText="1"/>
    </xf>
    <xf numFmtId="0" fontId="36" fillId="0" borderId="3" xfId="0" applyFont="1" applyBorder="1" applyAlignment="1" applyProtection="1">
      <alignment vertical="center" wrapText="1"/>
    </xf>
    <xf numFmtId="0" fontId="36" fillId="0" borderId="0" xfId="0" applyFont="1" applyAlignment="1" applyProtection="1">
      <alignment vertical="center"/>
    </xf>
    <xf numFmtId="0" fontId="57" fillId="0" borderId="10" xfId="0" applyFont="1" applyBorder="1" applyAlignment="1" applyProtection="1">
      <alignment horizontal="center" vertical="center" wrapText="1"/>
    </xf>
    <xf numFmtId="165" fontId="30" fillId="0" borderId="0" xfId="0" applyNumberFormat="1" applyFont="1" applyAlignment="1" applyProtection="1">
      <alignment vertical="center"/>
    </xf>
    <xf numFmtId="0" fontId="26" fillId="0" borderId="0" xfId="0" applyFont="1" applyBorder="1" applyAlignment="1" applyProtection="1">
      <alignment vertical="center" wrapText="1"/>
    </xf>
    <xf numFmtId="0" fontId="37" fillId="5" borderId="10" xfId="0" applyFont="1" applyFill="1" applyBorder="1" applyProtection="1">
      <alignment vertical="center"/>
    </xf>
    <xf numFmtId="0" fontId="26" fillId="0" borderId="20" xfId="0" applyFont="1" applyFill="1" applyBorder="1" applyAlignment="1" applyProtection="1">
      <alignment vertical="center" wrapText="1"/>
    </xf>
    <xf numFmtId="0" fontId="37" fillId="0" borderId="22" xfId="0" applyFont="1" applyBorder="1" applyAlignment="1" applyProtection="1">
      <alignment vertical="center" wrapText="1"/>
    </xf>
    <xf numFmtId="0" fontId="31" fillId="0" borderId="22" xfId="0" applyFont="1" applyBorder="1" applyAlignment="1" applyProtection="1">
      <alignment vertical="center" wrapText="1"/>
    </xf>
    <xf numFmtId="0" fontId="30" fillId="0" borderId="23" xfId="0" applyFont="1" applyFill="1" applyBorder="1" applyAlignment="1" applyProtection="1">
      <alignment vertical="center" wrapText="1"/>
    </xf>
    <xf numFmtId="0" fontId="37" fillId="0" borderId="22" xfId="0" applyFont="1" applyFill="1" applyBorder="1" applyAlignment="1" applyProtection="1">
      <alignment vertical="center" wrapText="1"/>
    </xf>
    <xf numFmtId="0" fontId="37" fillId="0" borderId="23" xfId="0" applyFont="1" applyFill="1" applyBorder="1" applyAlignment="1" applyProtection="1">
      <alignment vertical="center" wrapText="1"/>
    </xf>
    <xf numFmtId="0" fontId="30" fillId="0" borderId="22" xfId="0" applyFont="1" applyBorder="1" applyProtection="1">
      <alignment vertical="center"/>
    </xf>
    <xf numFmtId="0" fontId="30" fillId="0" borderId="23" xfId="0" applyFont="1" applyBorder="1" applyProtection="1">
      <alignment vertical="center"/>
    </xf>
    <xf numFmtId="0" fontId="30" fillId="0" borderId="27" xfId="0" applyFont="1" applyBorder="1" applyProtection="1">
      <alignment vertical="center"/>
    </xf>
    <xf numFmtId="0" fontId="0" fillId="0" borderId="24" xfId="0" applyBorder="1">
      <alignment vertical="center"/>
    </xf>
    <xf numFmtId="0" fontId="58" fillId="0" borderId="0" xfId="0" applyFont="1" applyFill="1" applyBorder="1" applyAlignment="1" applyProtection="1">
      <alignment vertical="center" wrapText="1"/>
    </xf>
    <xf numFmtId="0" fontId="59" fillId="7" borderId="0" xfId="0" applyFont="1" applyFill="1" applyBorder="1" applyAlignment="1" applyProtection="1">
      <alignment vertical="center" wrapText="1"/>
    </xf>
    <xf numFmtId="0" fontId="37" fillId="0" borderId="0" xfId="0" applyFont="1" applyFill="1" applyBorder="1" applyAlignment="1" applyProtection="1">
      <alignment horizontal="right" vertical="center" wrapText="1"/>
    </xf>
    <xf numFmtId="0" fontId="37" fillId="0" borderId="0" xfId="0" applyFont="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0" fillId="0" borderId="10" xfId="0" applyFont="1" applyBorder="1" applyAlignment="1" applyProtection="1">
      <alignment horizontal="left" vertical="center"/>
    </xf>
    <xf numFmtId="0" fontId="60" fillId="4" borderId="0" xfId="0" applyFont="1" applyFill="1" applyBorder="1" applyAlignment="1" applyProtection="1">
      <alignment horizontal="center" vertical="center" wrapText="1"/>
    </xf>
    <xf numFmtId="0" fontId="61" fillId="0" borderId="28" xfId="0" applyFont="1" applyFill="1" applyBorder="1" applyAlignment="1" applyProtection="1">
      <alignment vertical="center" wrapText="1"/>
    </xf>
    <xf numFmtId="0" fontId="61" fillId="0" borderId="29" xfId="0" applyFont="1" applyFill="1" applyBorder="1" applyAlignment="1" applyProtection="1">
      <alignment vertical="center" wrapText="1"/>
    </xf>
    <xf numFmtId="0" fontId="0" fillId="0" borderId="23" xfId="0" applyBorder="1">
      <alignment vertical="center"/>
    </xf>
    <xf numFmtId="0" fontId="44" fillId="0" borderId="22" xfId="0" applyFont="1" applyBorder="1" applyAlignment="1" applyProtection="1">
      <alignment vertical="center" wrapText="1"/>
    </xf>
    <xf numFmtId="0" fontId="44" fillId="0" borderId="23" xfId="0" applyFont="1" applyBorder="1" applyAlignment="1" applyProtection="1">
      <alignment vertical="center" wrapText="1"/>
    </xf>
    <xf numFmtId="0" fontId="44" fillId="0" borderId="22" xfId="0" applyFont="1" applyBorder="1" applyAlignment="1" applyProtection="1">
      <alignment horizontal="left" vertical="center" wrapText="1"/>
    </xf>
    <xf numFmtId="0" fontId="44" fillId="0" borderId="23" xfId="0" applyFont="1" applyBorder="1" applyAlignment="1" applyProtection="1">
      <alignment horizontal="left" vertical="center" wrapText="1"/>
    </xf>
    <xf numFmtId="0" fontId="30" fillId="0" borderId="22" xfId="0" applyFont="1" applyBorder="1" applyAlignment="1" applyProtection="1">
      <alignment vertical="center"/>
    </xf>
    <xf numFmtId="0" fontId="30" fillId="0" borderId="27" xfId="0" applyFont="1" applyBorder="1" applyAlignment="1" applyProtection="1">
      <alignment vertical="center"/>
    </xf>
    <xf numFmtId="0" fontId="61" fillId="0" borderId="22" xfId="0" applyFont="1" applyFill="1" applyBorder="1" applyAlignment="1" applyProtection="1">
      <alignment vertical="center" wrapText="1"/>
    </xf>
    <xf numFmtId="0" fontId="62" fillId="0" borderId="0" xfId="0" applyFont="1" applyFill="1" applyBorder="1" applyAlignment="1">
      <alignment horizontal="center" vertical="center"/>
    </xf>
    <xf numFmtId="0" fontId="30" fillId="0" borderId="10" xfId="0" applyFont="1" applyBorder="1" applyAlignment="1" applyProtection="1">
      <alignment horizontal="left" vertical="center"/>
    </xf>
    <xf numFmtId="0" fontId="51" fillId="0" borderId="11" xfId="0" applyFont="1" applyBorder="1" applyAlignment="1" applyProtection="1">
      <alignment vertical="center"/>
    </xf>
    <xf numFmtId="0" fontId="44" fillId="0" borderId="30" xfId="0" applyFont="1" applyBorder="1" applyAlignment="1" applyProtection="1">
      <alignment vertical="center" wrapText="1"/>
    </xf>
    <xf numFmtId="0" fontId="44" fillId="0" borderId="31" xfId="0" applyFont="1" applyBorder="1" applyAlignment="1" applyProtection="1">
      <alignment vertical="center" wrapText="1"/>
    </xf>
    <xf numFmtId="0" fontId="30" fillId="0" borderId="30" xfId="0" applyFont="1" applyBorder="1" applyAlignment="1" applyProtection="1">
      <alignment vertical="center" wrapText="1"/>
    </xf>
    <xf numFmtId="0" fontId="30" fillId="0" borderId="31" xfId="0" applyFont="1" applyBorder="1" applyAlignment="1" applyProtection="1">
      <alignment vertical="center" wrapText="1"/>
    </xf>
    <xf numFmtId="0" fontId="30" fillId="0" borderId="32" xfId="0" applyFont="1" applyBorder="1" applyAlignment="1" applyProtection="1">
      <alignment vertical="center" wrapText="1"/>
    </xf>
    <xf numFmtId="0" fontId="30" fillId="0" borderId="33" xfId="0" applyFont="1" applyBorder="1" applyAlignment="1" applyProtection="1">
      <alignment vertical="center" wrapText="1"/>
    </xf>
    <xf numFmtId="0" fontId="30" fillId="0" borderId="34" xfId="0" applyFont="1" applyBorder="1" applyAlignment="1" applyProtection="1">
      <alignment vertical="center" wrapText="1"/>
    </xf>
    <xf numFmtId="0" fontId="31" fillId="0" borderId="30" xfId="0" applyFont="1" applyBorder="1" applyAlignment="1" applyProtection="1">
      <alignment vertical="center" wrapText="1"/>
    </xf>
    <xf numFmtId="0" fontId="31" fillId="0" borderId="31" xfId="0" applyFont="1" applyBorder="1" applyAlignment="1" applyProtection="1">
      <alignment vertical="center" wrapText="1"/>
    </xf>
    <xf numFmtId="0" fontId="30" fillId="0" borderId="30" xfId="0" applyFont="1" applyFill="1" applyBorder="1" applyAlignment="1" applyProtection="1">
      <alignment vertical="center" wrapText="1"/>
    </xf>
    <xf numFmtId="0" fontId="30" fillId="0" borderId="31" xfId="0" applyFont="1" applyFill="1" applyBorder="1" applyAlignment="1" applyProtection="1">
      <alignment vertical="center" wrapText="1"/>
    </xf>
    <xf numFmtId="0" fontId="37" fillId="0" borderId="30" xfId="0" applyFont="1" applyBorder="1" applyAlignment="1" applyProtection="1">
      <alignment vertical="center" wrapText="1"/>
    </xf>
    <xf numFmtId="0" fontId="37" fillId="0" borderId="31" xfId="0" applyFont="1" applyBorder="1" applyAlignment="1" applyProtection="1">
      <alignment vertical="center" wrapText="1"/>
    </xf>
    <xf numFmtId="0" fontId="37" fillId="0" borderId="30" xfId="0" applyFont="1" applyFill="1" applyBorder="1" applyAlignment="1" applyProtection="1">
      <alignment vertical="center" wrapText="1"/>
    </xf>
    <xf numFmtId="0" fontId="37" fillId="0" borderId="31" xfId="0" applyFont="1" applyFill="1" applyBorder="1" applyAlignment="1" applyProtection="1">
      <alignment vertical="center" wrapText="1"/>
    </xf>
    <xf numFmtId="0" fontId="30" fillId="0" borderId="35" xfId="0" applyFont="1" applyBorder="1" applyAlignment="1" applyProtection="1">
      <alignment vertical="center" wrapText="1"/>
    </xf>
    <xf numFmtId="0" fontId="33" fillId="7" borderId="36" xfId="0" applyFont="1" applyFill="1" applyBorder="1" applyAlignment="1" applyProtection="1">
      <alignment vertical="center" wrapText="1"/>
    </xf>
    <xf numFmtId="0" fontId="30" fillId="0" borderId="31" xfId="0" applyNumberFormat="1" applyFont="1" applyBorder="1" applyAlignment="1" applyProtection="1">
      <alignment vertical="center" wrapText="1"/>
    </xf>
    <xf numFmtId="0" fontId="30" fillId="0" borderId="37" xfId="0" applyFont="1" applyBorder="1" applyAlignment="1" applyProtection="1">
      <alignment vertical="center" wrapText="1"/>
    </xf>
    <xf numFmtId="0" fontId="30" fillId="0" borderId="38" xfId="0" applyFont="1" applyBorder="1" applyAlignment="1" applyProtection="1">
      <alignment vertical="center" wrapText="1"/>
    </xf>
    <xf numFmtId="0" fontId="30" fillId="0" borderId="39" xfId="0" applyFont="1" applyFill="1" applyBorder="1" applyAlignment="1" applyProtection="1">
      <alignment vertical="center" wrapText="1"/>
    </xf>
    <xf numFmtId="0" fontId="32" fillId="0" borderId="0" xfId="0" applyNumberFormat="1" applyFont="1" applyBorder="1" applyAlignment="1" applyProtection="1">
      <alignment horizontal="left" vertical="center" wrapText="1"/>
    </xf>
    <xf numFmtId="0" fontId="32" fillId="0" borderId="81" xfId="0" applyNumberFormat="1"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63" fillId="0" borderId="2" xfId="0" applyFont="1" applyFill="1" applyBorder="1" applyAlignment="1" applyProtection="1">
      <alignment vertical="center" wrapText="1"/>
    </xf>
    <xf numFmtId="0" fontId="64" fillId="0" borderId="0" xfId="0" applyFont="1" applyFill="1" applyBorder="1" applyAlignment="1" applyProtection="1">
      <alignment horizontal="left" vertical="center" wrapText="1"/>
      <protection locked="0"/>
    </xf>
    <xf numFmtId="0" fontId="63" fillId="0" borderId="3" xfId="0" applyFont="1" applyBorder="1" applyAlignment="1" applyProtection="1">
      <alignment vertical="center" wrapText="1"/>
    </xf>
    <xf numFmtId="0" fontId="63" fillId="0" borderId="0" xfId="0" applyFont="1" applyAlignment="1" applyProtection="1">
      <alignment vertical="center"/>
    </xf>
    <xf numFmtId="0" fontId="63" fillId="0" borderId="2" xfId="0" applyFont="1" applyBorder="1" applyAlignment="1" applyProtection="1">
      <alignment vertical="center" wrapText="1"/>
    </xf>
    <xf numFmtId="0" fontId="63" fillId="0" borderId="0" xfId="0" applyFont="1" applyFill="1" applyBorder="1" applyAlignment="1" applyProtection="1">
      <alignment horizontal="center" vertical="center" wrapText="1"/>
    </xf>
    <xf numFmtId="0" fontId="57" fillId="0" borderId="1" xfId="0" applyFont="1" applyBorder="1" applyAlignment="1" applyProtection="1">
      <alignment horizontal="center" vertical="center" wrapText="1"/>
    </xf>
    <xf numFmtId="0" fontId="36" fillId="8" borderId="1" xfId="0" applyNumberFormat="1" applyFont="1" applyFill="1" applyBorder="1" applyAlignment="1" applyProtection="1">
      <alignment horizontal="center" vertical="center" wrapText="1"/>
    </xf>
    <xf numFmtId="0" fontId="30" fillId="8" borderId="10" xfId="0" applyFont="1" applyFill="1" applyBorder="1" applyAlignment="1" applyProtection="1">
      <alignment horizontal="center" vertical="center"/>
      <protection locked="0"/>
    </xf>
    <xf numFmtId="0" fontId="32" fillId="2" borderId="1" xfId="0" applyFont="1" applyFill="1" applyBorder="1" applyAlignment="1" applyProtection="1">
      <alignment horizontal="center" vertical="center" wrapText="1"/>
    </xf>
    <xf numFmtId="0" fontId="65" fillId="0" borderId="5" xfId="0" applyFont="1" applyBorder="1" applyAlignment="1" applyProtection="1">
      <alignment vertical="center" wrapText="1"/>
    </xf>
    <xf numFmtId="0" fontId="63" fillId="0" borderId="22" xfId="0" applyFont="1" applyBorder="1" applyAlignment="1" applyProtection="1">
      <alignment vertical="center" wrapText="1"/>
    </xf>
    <xf numFmtId="0" fontId="65" fillId="0" borderId="0" xfId="0" applyFont="1" applyBorder="1" applyAlignment="1" applyProtection="1">
      <alignment vertical="center"/>
    </xf>
    <xf numFmtId="0" fontId="63" fillId="0" borderId="23" xfId="0" applyFont="1" applyBorder="1" applyAlignment="1" applyProtection="1">
      <alignment vertical="center" wrapText="1"/>
    </xf>
    <xf numFmtId="0" fontId="36" fillId="0" borderId="22" xfId="0" applyFont="1" applyBorder="1" applyAlignment="1" applyProtection="1">
      <alignment vertical="center" wrapText="1"/>
    </xf>
    <xf numFmtId="0" fontId="25" fillId="0" borderId="0" xfId="0" applyFont="1" applyBorder="1" applyAlignment="1" applyProtection="1">
      <alignment vertical="center"/>
    </xf>
    <xf numFmtId="0" fontId="36" fillId="0" borderId="23" xfId="0" applyFont="1" applyBorder="1" applyAlignment="1" applyProtection="1">
      <alignment vertical="center" wrapText="1"/>
    </xf>
    <xf numFmtId="0" fontId="30" fillId="0" borderId="40" xfId="0" applyFont="1" applyBorder="1" applyAlignment="1" applyProtection="1">
      <alignment vertical="center" wrapText="1"/>
    </xf>
    <xf numFmtId="0" fontId="31" fillId="0" borderId="22" xfId="0" applyFont="1" applyBorder="1" applyAlignment="1" applyProtection="1">
      <alignment vertical="center"/>
    </xf>
    <xf numFmtId="0" fontId="38" fillId="0" borderId="23" xfId="0" applyFont="1" applyFill="1" applyBorder="1" applyAlignment="1" applyProtection="1">
      <alignment vertical="center" wrapText="1"/>
    </xf>
    <xf numFmtId="0" fontId="34" fillId="0" borderId="23" xfId="0" applyFont="1" applyFill="1" applyBorder="1" applyAlignment="1" applyProtection="1">
      <alignment horizontal="center" vertical="center" wrapText="1"/>
    </xf>
    <xf numFmtId="0" fontId="22" fillId="4" borderId="41" xfId="0" applyFont="1" applyFill="1" applyBorder="1" applyAlignment="1" applyProtection="1">
      <alignment vertical="center"/>
    </xf>
    <xf numFmtId="0" fontId="20" fillId="0" borderId="37" xfId="0" applyFont="1" applyBorder="1" applyAlignment="1">
      <alignment vertical="center"/>
    </xf>
    <xf numFmtId="0" fontId="20" fillId="0" borderId="38" xfId="0" applyFont="1" applyBorder="1" applyAlignment="1">
      <alignment vertical="center"/>
    </xf>
    <xf numFmtId="0" fontId="20" fillId="0" borderId="39" xfId="0" applyFont="1" applyBorder="1" applyAlignment="1">
      <alignment vertical="center"/>
    </xf>
    <xf numFmtId="0" fontId="20" fillId="0" borderId="42" xfId="0" applyFont="1" applyBorder="1" applyAlignment="1">
      <alignment vertical="center"/>
    </xf>
    <xf numFmtId="0" fontId="20" fillId="0" borderId="43" xfId="0" applyFont="1" applyBorder="1" applyAlignment="1">
      <alignment vertical="center"/>
    </xf>
    <xf numFmtId="0" fontId="20" fillId="0" borderId="44" xfId="0" applyFont="1" applyBorder="1" applyAlignment="1">
      <alignment vertical="center"/>
    </xf>
    <xf numFmtId="0" fontId="22" fillId="4" borderId="43" xfId="0" applyFont="1" applyFill="1" applyBorder="1" applyAlignment="1" applyProtection="1">
      <alignment vertical="center"/>
    </xf>
    <xf numFmtId="0" fontId="20" fillId="0" borderId="42" xfId="0" applyFont="1" applyFill="1" applyBorder="1" applyAlignment="1" applyProtection="1">
      <alignment vertical="center"/>
    </xf>
    <xf numFmtId="0" fontId="20" fillId="0" borderId="43" xfId="0" applyFont="1" applyFill="1" applyBorder="1" applyAlignment="1" applyProtection="1">
      <alignment vertical="center"/>
    </xf>
    <xf numFmtId="0" fontId="20" fillId="0" borderId="44" xfId="0" applyFont="1" applyFill="1" applyBorder="1" applyAlignment="1" applyProtection="1">
      <alignment vertical="center"/>
    </xf>
    <xf numFmtId="0" fontId="0" fillId="0" borderId="10" xfId="0" applyBorder="1">
      <alignment vertical="center"/>
    </xf>
    <xf numFmtId="0" fontId="22" fillId="0" borderId="43" xfId="0" applyFont="1" applyFill="1" applyBorder="1" applyAlignment="1" applyProtection="1">
      <alignment vertical="center"/>
    </xf>
    <xf numFmtId="0" fontId="22" fillId="0" borderId="44" xfId="0" applyFont="1" applyFill="1" applyBorder="1" applyAlignment="1" applyProtection="1">
      <alignment vertical="center"/>
    </xf>
    <xf numFmtId="0" fontId="22" fillId="0" borderId="41" xfId="0" applyFont="1" applyFill="1" applyBorder="1" applyAlignment="1" applyProtection="1">
      <alignment vertical="center"/>
    </xf>
    <xf numFmtId="0" fontId="52" fillId="0" borderId="3" xfId="0" applyFont="1" applyFill="1" applyBorder="1" applyAlignment="1" applyProtection="1">
      <alignment vertical="center" wrapText="1"/>
    </xf>
    <xf numFmtId="0" fontId="52" fillId="0" borderId="0" xfId="0" applyFont="1" applyFill="1" applyAlignment="1" applyProtection="1">
      <alignment vertical="center"/>
    </xf>
    <xf numFmtId="0" fontId="0" fillId="0" borderId="10" xfId="0" applyFill="1" applyBorder="1">
      <alignment vertical="center"/>
    </xf>
    <xf numFmtId="0" fontId="22"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0" xfId="0" applyFont="1" applyFill="1" applyBorder="1" applyAlignment="1" applyProtection="1">
      <alignment horizontal="center" vertical="center" wrapText="1"/>
    </xf>
    <xf numFmtId="0" fontId="53" fillId="0" borderId="0" xfId="0" applyFont="1" applyFill="1" applyBorder="1" applyAlignment="1" applyProtection="1">
      <alignment vertical="center"/>
    </xf>
    <xf numFmtId="44" fontId="0" fillId="0" borderId="10" xfId="0" applyNumberFormat="1" applyBorder="1">
      <alignment vertical="center"/>
    </xf>
    <xf numFmtId="44" fontId="0" fillId="0" borderId="10" xfId="0" applyNumberFormat="1" applyFill="1" applyBorder="1">
      <alignment vertical="center"/>
    </xf>
    <xf numFmtId="0" fontId="66" fillId="4" borderId="10" xfId="0" applyFont="1" applyFill="1" applyBorder="1">
      <alignment vertical="center"/>
    </xf>
    <xf numFmtId="0" fontId="21" fillId="4" borderId="0" xfId="0" applyFont="1" applyFill="1" applyBorder="1" applyAlignment="1" applyProtection="1">
      <alignment vertical="center" wrapText="1"/>
    </xf>
    <xf numFmtId="0" fontId="21" fillId="4" borderId="1"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wrapText="1"/>
    </xf>
    <xf numFmtId="44" fontId="66" fillId="4" borderId="10" xfId="0" applyNumberFormat="1" applyFont="1" applyFill="1" applyBorder="1">
      <alignment vertical="center"/>
    </xf>
    <xf numFmtId="0" fontId="21" fillId="4" borderId="37" xfId="0" applyFont="1" applyFill="1" applyBorder="1" applyAlignment="1">
      <alignment vertical="center"/>
    </xf>
    <xf numFmtId="0" fontId="21" fillId="4" borderId="38" xfId="0" applyFont="1" applyFill="1" applyBorder="1" applyAlignment="1">
      <alignment vertical="center"/>
    </xf>
    <xf numFmtId="0" fontId="21" fillId="4" borderId="39" xfId="0" applyFont="1" applyFill="1" applyBorder="1" applyAlignment="1">
      <alignment vertical="center"/>
    </xf>
    <xf numFmtId="0" fontId="21" fillId="4" borderId="42" xfId="0" applyFont="1" applyFill="1" applyBorder="1" applyAlignment="1">
      <alignment vertical="center"/>
    </xf>
    <xf numFmtId="0" fontId="21" fillId="4" borderId="43" xfId="0" applyFont="1" applyFill="1" applyBorder="1" applyAlignment="1">
      <alignment vertical="center"/>
    </xf>
    <xf numFmtId="0" fontId="21" fillId="4" borderId="44" xfId="0" applyFont="1" applyFill="1" applyBorder="1" applyAlignment="1">
      <alignment vertical="center"/>
    </xf>
    <xf numFmtId="0" fontId="22"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42" xfId="0" applyFont="1" applyFill="1" applyBorder="1" applyAlignment="1" applyProtection="1">
      <alignment vertical="center"/>
    </xf>
    <xf numFmtId="0" fontId="21" fillId="4" borderId="43" xfId="0" applyFont="1" applyFill="1" applyBorder="1" applyAlignment="1" applyProtection="1">
      <alignment vertical="center"/>
    </xf>
    <xf numFmtId="0" fontId="21" fillId="4" borderId="44" xfId="0" applyFont="1" applyFill="1" applyBorder="1" applyAlignment="1" applyProtection="1">
      <alignment vertical="center"/>
    </xf>
    <xf numFmtId="0" fontId="22" fillId="0" borderId="42" xfId="0" applyFont="1" applyFill="1" applyBorder="1" applyAlignment="1" applyProtection="1">
      <alignment vertical="center"/>
    </xf>
    <xf numFmtId="44" fontId="36" fillId="0" borderId="0" xfId="0" applyNumberFormat="1" applyFont="1" applyBorder="1" applyAlignment="1" applyProtection="1">
      <alignment horizontal="right" vertical="center" wrapText="1"/>
    </xf>
    <xf numFmtId="44" fontId="36" fillId="0" borderId="5" xfId="0" applyNumberFormat="1" applyFont="1" applyBorder="1" applyAlignment="1" applyProtection="1">
      <alignment horizontal="right" vertical="center" wrapText="1"/>
    </xf>
    <xf numFmtId="44" fontId="67" fillId="0" borderId="0" xfId="0" applyNumberFormat="1" applyFont="1" applyBorder="1" applyAlignment="1" applyProtection="1">
      <alignment horizontal="right" vertical="center" wrapText="1"/>
    </xf>
    <xf numFmtId="44" fontId="68" fillId="0" borderId="10" xfId="0" applyNumberFormat="1" applyFont="1" applyBorder="1" applyAlignment="1" applyProtection="1">
      <alignment horizontal="right" vertical="center" wrapText="1"/>
    </xf>
    <xf numFmtId="44" fontId="20" fillId="0" borderId="0" xfId="0" applyNumberFormat="1" applyFont="1" applyBorder="1" applyAlignment="1" applyProtection="1">
      <alignment horizontal="right" vertical="center" wrapText="1"/>
    </xf>
    <xf numFmtId="44" fontId="36" fillId="0" borderId="7" xfId="0" applyNumberFormat="1" applyFont="1" applyBorder="1" applyAlignment="1" applyProtection="1">
      <alignment horizontal="right" vertical="center" wrapText="1"/>
    </xf>
    <xf numFmtId="44" fontId="57" fillId="0" borderId="0" xfId="0" applyNumberFormat="1" applyFont="1" applyFill="1" applyBorder="1" applyAlignment="1" applyProtection="1">
      <alignment horizontal="right" vertical="center" wrapText="1"/>
    </xf>
    <xf numFmtId="44" fontId="36" fillId="0" borderId="55" xfId="0" applyNumberFormat="1" applyFont="1" applyBorder="1" applyAlignment="1" applyProtection="1">
      <alignment horizontal="right" vertical="center" wrapText="1"/>
    </xf>
    <xf numFmtId="44" fontId="36" fillId="0" borderId="0" xfId="0" applyNumberFormat="1" applyFont="1" applyAlignment="1" applyProtection="1">
      <alignment horizontal="right" vertical="center"/>
    </xf>
    <xf numFmtId="44" fontId="30" fillId="0" borderId="0" xfId="0" applyNumberFormat="1" applyFont="1" applyBorder="1" applyAlignment="1" applyProtection="1">
      <alignment vertical="center" wrapText="1"/>
    </xf>
    <xf numFmtId="44" fontId="30" fillId="0" borderId="0" xfId="0" applyNumberFormat="1" applyFont="1" applyFill="1" applyBorder="1" applyAlignment="1" applyProtection="1">
      <alignment horizontal="left" vertical="center" wrapText="1"/>
    </xf>
    <xf numFmtId="44" fontId="30" fillId="0" borderId="5" xfId="0" applyNumberFormat="1" applyFont="1" applyFill="1" applyBorder="1" applyAlignment="1" applyProtection="1">
      <alignment horizontal="left" vertical="center" wrapText="1"/>
    </xf>
    <xf numFmtId="44" fontId="31" fillId="0" borderId="0" xfId="0" applyNumberFormat="1" applyFont="1" applyBorder="1" applyAlignment="1" applyProtection="1">
      <alignment vertical="center" wrapText="1"/>
    </xf>
    <xf numFmtId="44" fontId="51" fillId="0" borderId="10" xfId="0" applyNumberFormat="1" applyFont="1" applyBorder="1" applyAlignment="1" applyProtection="1">
      <alignment horizontal="center" vertical="center" wrapText="1"/>
    </xf>
    <xf numFmtId="44" fontId="21" fillId="4" borderId="1" xfId="0" applyNumberFormat="1" applyFont="1" applyFill="1" applyBorder="1" applyAlignment="1" applyProtection="1">
      <alignment horizontal="center" vertical="center" wrapText="1"/>
    </xf>
    <xf numFmtId="44" fontId="20" fillId="0" borderId="1" xfId="0" applyNumberFormat="1" applyFont="1" applyBorder="1" applyAlignment="1" applyProtection="1">
      <alignment horizontal="center" vertical="center" wrapText="1"/>
    </xf>
    <xf numFmtId="44" fontId="22" fillId="4" borderId="44" xfId="0" applyNumberFormat="1" applyFont="1" applyFill="1" applyBorder="1" applyAlignment="1" applyProtection="1">
      <alignment vertical="center"/>
    </xf>
    <xf numFmtId="44" fontId="22" fillId="4" borderId="45" xfId="0" applyNumberFormat="1" applyFont="1" applyFill="1" applyBorder="1" applyAlignment="1" applyProtection="1">
      <alignment vertical="center"/>
    </xf>
    <xf numFmtId="44" fontId="20" fillId="0" borderId="10" xfId="0" applyNumberFormat="1" applyFont="1" applyBorder="1" applyAlignment="1" applyProtection="1">
      <alignment horizontal="center" vertical="center" wrapText="1"/>
    </xf>
    <xf numFmtId="44" fontId="53" fillId="0" borderId="10" xfId="0" applyNumberFormat="1" applyFont="1" applyBorder="1" applyAlignment="1" applyProtection="1">
      <alignment horizontal="center" vertical="center" wrapText="1"/>
    </xf>
    <xf numFmtId="44" fontId="69" fillId="0" borderId="12" xfId="0" applyNumberFormat="1" applyFont="1" applyBorder="1" applyAlignment="1" applyProtection="1">
      <alignment horizontal="center" vertical="center" wrapText="1"/>
    </xf>
    <xf numFmtId="44" fontId="32" fillId="0" borderId="7" xfId="0" applyNumberFormat="1" applyFont="1" applyBorder="1" applyAlignment="1" applyProtection="1">
      <alignment horizontal="center" vertical="center" wrapText="1"/>
    </xf>
    <xf numFmtId="44" fontId="33" fillId="0" borderId="0" xfId="0" applyNumberFormat="1" applyFont="1" applyFill="1" applyBorder="1" applyAlignment="1" applyProtection="1">
      <alignment horizontal="center" vertical="center" wrapText="1"/>
    </xf>
    <xf numFmtId="44" fontId="30" fillId="0" borderId="55" xfId="0" applyNumberFormat="1" applyFont="1" applyBorder="1" applyAlignment="1" applyProtection="1">
      <alignment vertical="center" wrapText="1"/>
    </xf>
    <xf numFmtId="44" fontId="30" fillId="0" borderId="0" xfId="0" applyNumberFormat="1" applyFont="1" applyAlignment="1" applyProtection="1">
      <alignment vertical="center"/>
    </xf>
    <xf numFmtId="0" fontId="59" fillId="9" borderId="43" xfId="0" applyFont="1" applyFill="1" applyBorder="1" applyAlignment="1" applyProtection="1">
      <alignment vertical="center" wrapText="1"/>
    </xf>
    <xf numFmtId="0" fontId="59" fillId="9" borderId="44" xfId="0" applyFont="1" applyFill="1" applyBorder="1" applyAlignment="1" applyProtection="1">
      <alignment vertical="center" wrapText="1"/>
    </xf>
    <xf numFmtId="44" fontId="36" fillId="0" borderId="20" xfId="0" applyNumberFormat="1" applyFont="1" applyFill="1" applyBorder="1" applyAlignment="1" applyProtection="1">
      <alignment horizontal="right" vertical="center" wrapText="1"/>
    </xf>
    <xf numFmtId="44" fontId="30" fillId="0" borderId="20" xfId="0" applyNumberFormat="1" applyFont="1" applyFill="1" applyBorder="1" applyAlignment="1" applyProtection="1">
      <alignment vertical="center" wrapText="1"/>
    </xf>
    <xf numFmtId="0" fontId="52" fillId="0" borderId="22" xfId="0" applyFont="1" applyBorder="1" applyAlignment="1" applyProtection="1">
      <alignment vertical="center" wrapText="1"/>
    </xf>
    <xf numFmtId="0" fontId="52" fillId="0" borderId="23" xfId="0" applyFont="1" applyBorder="1" applyAlignment="1" applyProtection="1">
      <alignment vertical="center" wrapText="1"/>
    </xf>
    <xf numFmtId="0" fontId="52" fillId="0" borderId="22" xfId="0" applyFont="1" applyFill="1" applyBorder="1" applyAlignment="1" applyProtection="1">
      <alignment vertical="center" wrapText="1"/>
    </xf>
    <xf numFmtId="0" fontId="52" fillId="0" borderId="23" xfId="0" applyFont="1" applyFill="1" applyBorder="1" applyAlignment="1" applyProtection="1">
      <alignment vertical="center" wrapText="1"/>
    </xf>
    <xf numFmtId="0" fontId="53" fillId="0" borderId="22" xfId="0" applyFont="1" applyBorder="1" applyAlignment="1" applyProtection="1">
      <alignment vertical="center" wrapText="1"/>
    </xf>
    <xf numFmtId="0" fontId="53" fillId="0" borderId="23" xfId="0" applyFont="1" applyBorder="1" applyAlignment="1" applyProtection="1">
      <alignment vertical="center" wrapText="1"/>
    </xf>
    <xf numFmtId="44" fontId="47" fillId="0" borderId="24" xfId="0" applyNumberFormat="1" applyFont="1" applyFill="1" applyBorder="1" applyAlignment="1" applyProtection="1">
      <alignment vertical="center" wrapText="1"/>
    </xf>
    <xf numFmtId="0" fontId="47" fillId="0" borderId="24" xfId="0" applyFont="1" applyFill="1" applyBorder="1" applyAlignment="1" applyProtection="1">
      <alignment vertical="center" wrapText="1"/>
    </xf>
    <xf numFmtId="0" fontId="53" fillId="0" borderId="25" xfId="0" applyFont="1" applyBorder="1" applyAlignment="1" applyProtection="1">
      <alignment vertical="center" wrapText="1"/>
    </xf>
    <xf numFmtId="0" fontId="0" fillId="0" borderId="10" xfId="0" applyBorder="1" applyAlignment="1">
      <alignment vertical="center" wrapText="1"/>
    </xf>
    <xf numFmtId="44" fontId="26" fillId="0" borderId="0" xfId="0" applyNumberFormat="1" applyFont="1" applyBorder="1" applyAlignment="1" applyProtection="1">
      <alignment vertical="center" wrapText="1"/>
    </xf>
    <xf numFmtId="44" fontId="30" fillId="0" borderId="18" xfId="0" applyNumberFormat="1" applyFont="1" applyBorder="1" applyAlignment="1" applyProtection="1">
      <alignment vertical="center" wrapText="1"/>
    </xf>
    <xf numFmtId="44" fontId="30" fillId="0" borderId="18" xfId="0" applyNumberFormat="1" applyFont="1" applyFill="1" applyBorder="1" applyAlignment="1" applyProtection="1">
      <alignment horizontal="left" vertical="center" wrapText="1"/>
    </xf>
    <xf numFmtId="44" fontId="30" fillId="0" borderId="5" xfId="0" applyNumberFormat="1" applyFont="1" applyBorder="1" applyAlignment="1" applyProtection="1">
      <alignment vertical="center" wrapText="1"/>
    </xf>
    <xf numFmtId="44" fontId="26" fillId="0" borderId="0" xfId="0" applyNumberFormat="1" applyFont="1" applyFill="1" applyBorder="1" applyAlignment="1" applyProtection="1">
      <alignment vertical="center" wrapText="1"/>
    </xf>
    <xf numFmtId="44" fontId="57" fillId="0" borderId="26" xfId="0" applyNumberFormat="1" applyFont="1" applyBorder="1" applyAlignment="1" applyProtection="1">
      <alignment horizontal="center" vertical="center" wrapText="1"/>
    </xf>
    <xf numFmtId="44" fontId="25" fillId="0" borderId="0" xfId="0" applyNumberFormat="1" applyFont="1" applyBorder="1" applyAlignment="1" applyProtection="1">
      <alignment vertical="center"/>
    </xf>
    <xf numFmtId="44" fontId="57" fillId="0" borderId="1" xfId="0" applyNumberFormat="1" applyFont="1" applyBorder="1" applyAlignment="1" applyProtection="1">
      <alignment horizontal="center" vertical="center" wrapText="1"/>
    </xf>
    <xf numFmtId="44" fontId="36" fillId="0" borderId="10" xfId="0" applyNumberFormat="1" applyFont="1" applyFill="1" applyBorder="1" applyAlignment="1" applyProtection="1">
      <alignment horizontal="center" vertical="center" wrapText="1"/>
    </xf>
    <xf numFmtId="44" fontId="36" fillId="0" borderId="0" xfId="0" applyNumberFormat="1" applyFont="1" applyBorder="1" applyAlignment="1" applyProtection="1">
      <alignment horizontal="center" vertical="center" wrapText="1"/>
    </xf>
    <xf numFmtId="44" fontId="36" fillId="0" borderId="10" xfId="0" applyNumberFormat="1" applyFont="1" applyBorder="1" applyAlignment="1" applyProtection="1">
      <alignment horizontal="center" vertical="center" wrapText="1"/>
    </xf>
    <xf numFmtId="44" fontId="30" fillId="0" borderId="0" xfId="0" applyNumberFormat="1" applyFont="1" applyBorder="1" applyAlignment="1" applyProtection="1">
      <alignment horizontal="right" vertical="center" wrapText="1"/>
    </xf>
    <xf numFmtId="44" fontId="30" fillId="0" borderId="0" xfId="0" applyNumberFormat="1" applyFont="1" applyFill="1" applyBorder="1" applyAlignment="1" applyProtection="1">
      <alignment vertical="center" wrapText="1"/>
    </xf>
    <xf numFmtId="44" fontId="30" fillId="0" borderId="1" xfId="0" applyNumberFormat="1" applyFont="1" applyBorder="1" applyAlignment="1" applyProtection="1">
      <alignment horizontal="center" vertical="center" wrapText="1"/>
    </xf>
    <xf numFmtId="44" fontId="30" fillId="0" borderId="10" xfId="0" applyNumberFormat="1" applyFont="1" applyBorder="1" applyAlignment="1" applyProtection="1">
      <alignment horizontal="center" vertical="center" wrapText="1"/>
    </xf>
    <xf numFmtId="44" fontId="26" fillId="0" borderId="0" xfId="0" applyNumberFormat="1" applyFont="1" applyBorder="1" applyAlignment="1" applyProtection="1">
      <alignment vertical="center"/>
    </xf>
    <xf numFmtId="44" fontId="32" fillId="0" borderId="12" xfId="0" applyNumberFormat="1" applyFont="1" applyBorder="1" applyAlignment="1" applyProtection="1">
      <alignment horizontal="center" vertical="center" wrapText="1"/>
    </xf>
    <xf numFmtId="44" fontId="30" fillId="0" borderId="0" xfId="0" applyNumberFormat="1" applyFont="1" applyBorder="1" applyAlignment="1" applyProtection="1">
      <alignment vertical="center"/>
    </xf>
    <xf numFmtId="44" fontId="27" fillId="0" borderId="0" xfId="0" applyNumberFormat="1" applyFont="1" applyFill="1" applyBorder="1" applyAlignment="1" applyProtection="1">
      <alignment horizontal="left" vertical="center" wrapText="1"/>
      <protection locked="0"/>
    </xf>
    <xf numFmtId="44" fontId="32" fillId="0" borderId="1" xfId="0" applyNumberFormat="1" applyFont="1" applyBorder="1" applyAlignment="1" applyProtection="1">
      <alignment horizontal="center" vertical="center" wrapText="1"/>
    </xf>
    <xf numFmtId="44" fontId="30" fillId="0" borderId="10" xfId="0" applyNumberFormat="1" applyFont="1" applyFill="1" applyBorder="1" applyAlignment="1" applyProtection="1">
      <alignment horizontal="center" vertical="center" wrapText="1"/>
    </xf>
    <xf numFmtId="44" fontId="36" fillId="0" borderId="7" xfId="0" applyNumberFormat="1" applyFont="1" applyFill="1" applyBorder="1" applyAlignment="1" applyProtection="1">
      <alignment vertical="center" wrapText="1"/>
    </xf>
    <xf numFmtId="44" fontId="30" fillId="0" borderId="7" xfId="0" applyNumberFormat="1" applyFont="1" applyBorder="1" applyAlignment="1" applyProtection="1">
      <alignment vertical="center" wrapText="1"/>
    </xf>
    <xf numFmtId="44" fontId="0" fillId="0" borderId="24" xfId="0" applyNumberFormat="1" applyBorder="1">
      <alignment vertical="center"/>
    </xf>
    <xf numFmtId="44" fontId="26" fillId="0" borderId="0" xfId="0" applyNumberFormat="1" applyFont="1" applyAlignment="1" applyProtection="1">
      <alignment vertical="center"/>
    </xf>
    <xf numFmtId="44" fontId="32" fillId="0" borderId="0" xfId="0" applyNumberFormat="1" applyFont="1" applyBorder="1" applyAlignment="1" applyProtection="1">
      <alignment horizontal="right" vertical="center" wrapText="1"/>
    </xf>
    <xf numFmtId="44" fontId="57" fillId="0" borderId="7" xfId="0" applyNumberFormat="1" applyFont="1" applyFill="1" applyBorder="1" applyAlignment="1" applyProtection="1">
      <alignment vertical="center" wrapText="1"/>
    </xf>
    <xf numFmtId="0" fontId="57" fillId="8" borderId="1" xfId="0" applyFont="1" applyFill="1" applyBorder="1" applyAlignment="1" applyProtection="1">
      <alignment horizontal="center" vertical="center" wrapText="1"/>
    </xf>
    <xf numFmtId="0" fontId="1" fillId="0" borderId="42" xfId="1" applyBorder="1" applyAlignment="1" applyProtection="1">
      <alignment vertical="center"/>
    </xf>
    <xf numFmtId="0" fontId="1" fillId="0" borderId="43" xfId="1" applyBorder="1" applyAlignment="1" applyProtection="1">
      <alignment vertical="center"/>
    </xf>
    <xf numFmtId="0" fontId="25" fillId="0" borderId="30" xfId="0" applyFont="1" applyFill="1" applyBorder="1" applyAlignment="1">
      <alignment horizontal="center" vertical="center"/>
    </xf>
    <xf numFmtId="0" fontId="1" fillId="0" borderId="0" xfId="1" applyAlignment="1" applyProtection="1">
      <alignment vertical="center"/>
    </xf>
    <xf numFmtId="0" fontId="48" fillId="0" borderId="52" xfId="0" applyFont="1" applyBorder="1" applyAlignment="1" applyProtection="1">
      <alignment vertical="center" wrapText="1"/>
    </xf>
    <xf numFmtId="0" fontId="48" fillId="0" borderId="2" xfId="0" applyFont="1" applyBorder="1" applyAlignment="1" applyProtection="1">
      <alignment vertical="center" wrapText="1"/>
    </xf>
    <xf numFmtId="0" fontId="70" fillId="0" borderId="10" xfId="0" applyFont="1" applyBorder="1" applyAlignment="1" applyProtection="1">
      <alignment horizontal="center" vertical="center" wrapText="1"/>
    </xf>
    <xf numFmtId="0" fontId="48" fillId="0" borderId="55" xfId="0" applyFont="1" applyBorder="1" applyAlignment="1" applyProtection="1">
      <alignment vertical="center" wrapText="1"/>
    </xf>
    <xf numFmtId="0" fontId="48" fillId="0" borderId="3" xfId="0" applyFont="1" applyBorder="1" applyAlignment="1" applyProtection="1">
      <alignment vertical="center" wrapText="1"/>
    </xf>
    <xf numFmtId="0" fontId="48" fillId="0" borderId="53" xfId="0" applyFont="1" applyBorder="1" applyAlignment="1" applyProtection="1">
      <alignment vertical="center" wrapText="1"/>
    </xf>
    <xf numFmtId="0" fontId="48" fillId="0" borderId="0" xfId="0" applyFont="1" applyAlignment="1" applyProtection="1">
      <alignment vertical="center" wrapText="1"/>
      <protection locked="0"/>
    </xf>
    <xf numFmtId="0" fontId="48" fillId="0" borderId="0" xfId="0" applyFont="1" applyFill="1" applyBorder="1" applyAlignment="1" applyProtection="1">
      <alignment vertical="center" wrapText="1"/>
      <protection locked="0"/>
    </xf>
    <xf numFmtId="0" fontId="48" fillId="0" borderId="0" xfId="0" applyFont="1" applyFill="1" applyAlignment="1" applyProtection="1">
      <alignment vertical="center" wrapText="1"/>
      <protection locked="0"/>
    </xf>
    <xf numFmtId="0" fontId="22" fillId="0" borderId="36"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71" fillId="0" borderId="1" xfId="0" applyFont="1" applyFill="1" applyBorder="1" applyAlignment="1">
      <alignment horizontal="center" vertical="center"/>
    </xf>
    <xf numFmtId="0" fontId="22" fillId="3" borderId="0" xfId="0" applyFont="1" applyFill="1" applyBorder="1" applyAlignment="1">
      <alignment vertical="center" wrapText="1"/>
    </xf>
    <xf numFmtId="0" fontId="22" fillId="3" borderId="41" xfId="0" applyFont="1" applyFill="1" applyBorder="1" applyAlignment="1">
      <alignment vertical="center" wrapText="1"/>
    </xf>
    <xf numFmtId="0" fontId="72" fillId="0" borderId="45" xfId="0" applyFont="1" applyFill="1" applyBorder="1" applyAlignment="1">
      <alignment vertical="center"/>
    </xf>
    <xf numFmtId="0" fontId="72" fillId="0" borderId="0" xfId="0" applyFont="1" applyFill="1" applyBorder="1" applyAlignment="1">
      <alignment vertical="center"/>
    </xf>
    <xf numFmtId="0" fontId="26" fillId="0" borderId="30" xfId="0" applyFont="1" applyBorder="1" applyAlignment="1" applyProtection="1">
      <alignment vertical="center" wrapText="1"/>
      <protection locked="0"/>
    </xf>
    <xf numFmtId="0" fontId="26" fillId="0" borderId="31" xfId="0" applyFont="1" applyBorder="1" applyAlignment="1" applyProtection="1">
      <alignment vertical="center" wrapText="1"/>
      <protection locked="0"/>
    </xf>
    <xf numFmtId="44" fontId="25" fillId="0" borderId="1" xfId="0" applyNumberFormat="1" applyFont="1" applyBorder="1" applyAlignment="1" applyProtection="1">
      <alignment horizontal="left" vertical="center" wrapText="1"/>
    </xf>
    <xf numFmtId="44" fontId="26" fillId="0" borderId="0" xfId="0" applyNumberFormat="1" applyFont="1" applyAlignment="1" applyProtection="1">
      <alignment horizontal="left" vertical="center" wrapText="1"/>
    </xf>
    <xf numFmtId="44" fontId="26" fillId="0" borderId="50" xfId="0" applyNumberFormat="1" applyFont="1" applyFill="1" applyBorder="1" applyAlignment="1" applyProtection="1">
      <alignment horizontal="left" vertical="center" wrapText="1"/>
    </xf>
    <xf numFmtId="44" fontId="26" fillId="0" borderId="0" xfId="0" applyNumberFormat="1" applyFont="1" applyBorder="1" applyAlignment="1" applyProtection="1">
      <alignment horizontal="left" vertical="center" wrapText="1"/>
    </xf>
    <xf numFmtId="44" fontId="26" fillId="0" borderId="58" xfId="0" applyNumberFormat="1" applyFont="1" applyBorder="1" applyAlignment="1" applyProtection="1">
      <alignment horizontal="left" vertical="center" wrapText="1"/>
    </xf>
    <xf numFmtId="44" fontId="26" fillId="0" borderId="63" xfId="0" applyNumberFormat="1" applyFont="1" applyBorder="1" applyAlignment="1" applyProtection="1">
      <alignment horizontal="left" vertical="center"/>
    </xf>
    <xf numFmtId="44" fontId="26" fillId="0" borderId="69" xfId="0" applyNumberFormat="1" applyFont="1" applyBorder="1" applyAlignment="1" applyProtection="1">
      <alignment horizontal="left" vertical="center" wrapText="1"/>
    </xf>
    <xf numFmtId="44" fontId="26" fillId="0" borderId="0" xfId="0" applyNumberFormat="1" applyFont="1" applyBorder="1" applyAlignment="1" applyProtection="1">
      <alignment horizontal="left" vertical="center"/>
    </xf>
    <xf numFmtId="44" fontId="26" fillId="0" borderId="76" xfId="0" applyNumberFormat="1" applyFont="1" applyBorder="1" applyAlignment="1" applyProtection="1">
      <alignment horizontal="left" vertical="center" wrapText="1"/>
      <protection locked="0"/>
    </xf>
    <xf numFmtId="44" fontId="26" fillId="0" borderId="0" xfId="0" applyNumberFormat="1" applyFont="1" applyFill="1" applyBorder="1" applyAlignment="1" applyProtection="1">
      <alignment horizontal="left" vertical="center" wrapText="1"/>
    </xf>
    <xf numFmtId="44" fontId="26" fillId="0" borderId="5" xfId="0" applyNumberFormat="1" applyFont="1" applyFill="1" applyBorder="1" applyAlignment="1" applyProtection="1">
      <alignment horizontal="left" vertical="center" wrapText="1"/>
    </xf>
    <xf numFmtId="44" fontId="22" fillId="0" borderId="45" xfId="0" applyNumberFormat="1" applyFont="1" applyFill="1" applyBorder="1" applyAlignment="1">
      <alignment horizontal="left" vertical="center" wrapText="1"/>
    </xf>
    <xf numFmtId="44" fontId="0" fillId="0" borderId="0" xfId="0" applyNumberFormat="1" applyAlignment="1">
      <alignment horizontal="left" vertical="center"/>
    </xf>
    <xf numFmtId="44" fontId="22" fillId="3" borderId="31" xfId="0" applyNumberFormat="1" applyFont="1" applyFill="1" applyBorder="1" applyAlignment="1">
      <alignment horizontal="left" vertical="center" wrapText="1"/>
    </xf>
    <xf numFmtId="44" fontId="26" fillId="0" borderId="1" xfId="0" applyNumberFormat="1" applyFont="1" applyBorder="1" applyAlignment="1" applyProtection="1">
      <alignment horizontal="left" vertical="center" wrapText="1"/>
    </xf>
    <xf numFmtId="44" fontId="26" fillId="0" borderId="12" xfId="0" applyNumberFormat="1" applyFont="1" applyBorder="1" applyAlignment="1" applyProtection="1">
      <alignment horizontal="left" vertical="center" wrapText="1"/>
    </xf>
    <xf numFmtId="44" fontId="26" fillId="0" borderId="0" xfId="0" applyNumberFormat="1" applyFont="1" applyBorder="1" applyAlignment="1">
      <alignment horizontal="left" vertical="center"/>
    </xf>
    <xf numFmtId="44" fontId="27" fillId="0" borderId="0" xfId="0" applyNumberFormat="1" applyFont="1" applyFill="1" applyBorder="1" applyAlignment="1" applyProtection="1">
      <alignment horizontal="left" vertical="center" wrapText="1"/>
    </xf>
    <xf numFmtId="44" fontId="26" fillId="0" borderId="63" xfId="0" applyNumberFormat="1" applyFont="1" applyBorder="1" applyAlignment="1" applyProtection="1">
      <alignment horizontal="left" vertical="center" wrapText="1"/>
    </xf>
    <xf numFmtId="44" fontId="26" fillId="0" borderId="55" xfId="0" applyNumberFormat="1" applyFont="1" applyBorder="1" applyAlignment="1" applyProtection="1">
      <alignment horizontal="left" vertical="center" wrapText="1"/>
    </xf>
    <xf numFmtId="0" fontId="25" fillId="0" borderId="0" xfId="0" applyFont="1" applyBorder="1" applyAlignment="1">
      <alignment horizontal="center" vertical="center"/>
    </xf>
    <xf numFmtId="0" fontId="1" fillId="0" borderId="0" xfId="1" applyBorder="1" applyAlignment="1" applyProtection="1">
      <alignment vertical="center"/>
    </xf>
    <xf numFmtId="0" fontId="25" fillId="4" borderId="0" xfId="0" applyFont="1" applyFill="1" applyBorder="1" applyAlignment="1">
      <alignment horizontal="center" vertical="center"/>
    </xf>
    <xf numFmtId="0" fontId="26" fillId="4" borderId="0" xfId="0" applyFont="1" applyFill="1" applyBorder="1" applyProtection="1">
      <alignment vertical="center"/>
    </xf>
    <xf numFmtId="0" fontId="1" fillId="4" borderId="0" xfId="1" applyFill="1" applyBorder="1" applyAlignment="1" applyProtection="1">
      <alignment vertical="center"/>
    </xf>
    <xf numFmtId="0" fontId="26" fillId="4" borderId="0" xfId="0" applyFont="1" applyFill="1" applyAlignment="1" applyProtection="1">
      <alignment vertical="center" wrapText="1"/>
      <protection locked="0"/>
    </xf>
    <xf numFmtId="16" fontId="25" fillId="4" borderId="0" xfId="0" applyNumberFormat="1" applyFont="1" applyFill="1" applyBorder="1" applyAlignment="1" applyProtection="1">
      <alignment horizontal="center" vertical="center" wrapText="1"/>
    </xf>
    <xf numFmtId="44" fontId="26" fillId="4" borderId="1" xfId="0" applyNumberFormat="1" applyFont="1" applyFill="1" applyBorder="1" applyAlignment="1" applyProtection="1">
      <alignment horizontal="left" vertical="center" wrapText="1"/>
    </xf>
    <xf numFmtId="44" fontId="73" fillId="0" borderId="10" xfId="0" applyNumberFormat="1" applyFont="1" applyBorder="1" applyAlignment="1" applyProtection="1">
      <alignment horizontal="left" vertical="center" wrapText="1"/>
    </xf>
    <xf numFmtId="0" fontId="70" fillId="0" borderId="42" xfId="0" applyFont="1" applyBorder="1" applyAlignment="1" applyProtection="1">
      <alignment horizontal="center" vertical="center" wrapText="1"/>
    </xf>
    <xf numFmtId="0" fontId="48" fillId="0" borderId="0" xfId="0" applyFont="1" applyBorder="1" applyAlignment="1" applyProtection="1">
      <alignment vertical="center" wrapText="1"/>
    </xf>
    <xf numFmtId="0" fontId="74" fillId="0" borderId="38" xfId="0" applyNumberFormat="1" applyFont="1" applyBorder="1" applyAlignment="1" applyProtection="1">
      <alignment horizontal="left" vertical="center" wrapText="1"/>
    </xf>
    <xf numFmtId="0" fontId="19" fillId="0" borderId="0" xfId="0" applyFont="1" applyAlignment="1">
      <alignment horizontal="justify" vertical="center"/>
    </xf>
    <xf numFmtId="0" fontId="30" fillId="0" borderId="10" xfId="0" applyNumberFormat="1" applyFont="1" applyBorder="1" applyAlignment="1" applyProtection="1">
      <alignment horizontal="left" vertical="center"/>
    </xf>
    <xf numFmtId="0" fontId="57" fillId="0" borderId="22" xfId="0" applyFont="1" applyBorder="1" applyAlignment="1" applyProtection="1">
      <alignment vertical="center" wrapText="1"/>
    </xf>
    <xf numFmtId="0" fontId="57" fillId="0" borderId="2" xfId="0" applyFont="1" applyBorder="1" applyAlignment="1" applyProtection="1">
      <alignment vertical="center" wrapText="1"/>
    </xf>
    <xf numFmtId="0" fontId="57" fillId="0" borderId="0" xfId="0" applyFont="1" applyBorder="1" applyAlignment="1" applyProtection="1">
      <alignment vertical="center" wrapText="1"/>
    </xf>
    <xf numFmtId="0" fontId="57" fillId="2" borderId="10" xfId="0" applyFont="1" applyFill="1" applyBorder="1" applyAlignment="1" applyProtection="1">
      <alignment horizontal="center" vertical="center"/>
      <protection locked="0"/>
    </xf>
    <xf numFmtId="0" fontId="57" fillId="0" borderId="0" xfId="0" applyFont="1" applyBorder="1" applyAlignment="1" applyProtection="1">
      <alignment horizontal="center" vertical="center" wrapText="1"/>
    </xf>
    <xf numFmtId="44" fontId="57" fillId="0" borderId="10" xfId="0" applyNumberFormat="1" applyFont="1" applyFill="1" applyBorder="1" applyAlignment="1" applyProtection="1">
      <alignment horizontal="center" vertical="center" wrapText="1"/>
    </xf>
    <xf numFmtId="44" fontId="57" fillId="0" borderId="0" xfId="0" applyNumberFormat="1" applyFont="1" applyBorder="1" applyAlignment="1" applyProtection="1">
      <alignment horizontal="center" vertical="center" wrapText="1"/>
    </xf>
    <xf numFmtId="44" fontId="57" fillId="0" borderId="10" xfId="0" applyNumberFormat="1" applyFont="1" applyBorder="1" applyAlignment="1" applyProtection="1">
      <alignment horizontal="center" vertical="center" wrapText="1"/>
    </xf>
    <xf numFmtId="0" fontId="57" fillId="0" borderId="3" xfId="0" applyFont="1" applyBorder="1" applyAlignment="1" applyProtection="1">
      <alignment vertical="center" wrapText="1"/>
    </xf>
    <xf numFmtId="0" fontId="57" fillId="0" borderId="23" xfId="0" applyFont="1" applyBorder="1" applyAlignment="1" applyProtection="1">
      <alignment vertical="center" wrapText="1"/>
    </xf>
    <xf numFmtId="0" fontId="57" fillId="0" borderId="0" xfId="0" applyFont="1" applyAlignment="1" applyProtection="1">
      <alignment vertical="center"/>
    </xf>
    <xf numFmtId="0" fontId="57" fillId="0" borderId="0" xfId="0" applyFont="1" applyFill="1" applyBorder="1" applyAlignment="1" applyProtection="1">
      <alignment horizontal="center" vertical="center" wrapText="1"/>
    </xf>
    <xf numFmtId="44" fontId="30" fillId="0" borderId="10" xfId="0" applyNumberFormat="1" applyFont="1" applyBorder="1" applyAlignment="1" applyProtection="1">
      <alignment vertical="center"/>
    </xf>
    <xf numFmtId="0" fontId="84" fillId="0" borderId="0" xfId="0" applyFont="1" applyFill="1" applyBorder="1" applyAlignment="1" applyProtection="1">
      <alignment vertical="center" wrapText="1"/>
    </xf>
    <xf numFmtId="0" fontId="85" fillId="0" borderId="0" xfId="0" applyFont="1" applyBorder="1" applyProtection="1">
      <alignment vertical="center"/>
    </xf>
    <xf numFmtId="0" fontId="85" fillId="0" borderId="0" xfId="0" applyFont="1" applyFill="1" applyBorder="1" applyAlignment="1" applyProtection="1">
      <alignment horizontal="left" wrapText="1"/>
    </xf>
    <xf numFmtId="0" fontId="33" fillId="14" borderId="45" xfId="0" applyFont="1" applyFill="1" applyBorder="1" applyAlignment="1" applyProtection="1">
      <alignment vertical="center" wrapText="1"/>
    </xf>
    <xf numFmtId="0" fontId="83" fillId="13" borderId="10" xfId="0" applyFont="1" applyFill="1" applyBorder="1" applyAlignment="1" applyProtection="1">
      <alignment horizontal="center" vertical="center" wrapText="1"/>
    </xf>
    <xf numFmtId="0" fontId="87" fillId="15" borderId="42" xfId="0" applyFont="1" applyFill="1" applyBorder="1" applyAlignment="1" applyProtection="1">
      <alignment horizontal="left" vertical="center" wrapText="1"/>
    </xf>
    <xf numFmtId="0" fontId="84" fillId="15" borderId="43" xfId="0" applyFont="1" applyFill="1" applyBorder="1" applyAlignment="1" applyProtection="1">
      <alignment horizontal="left" vertical="center" wrapText="1"/>
    </xf>
    <xf numFmtId="0" fontId="88" fillId="15" borderId="43" xfId="0" applyFont="1" applyFill="1" applyBorder="1" applyAlignment="1" applyProtection="1">
      <alignment vertical="center" wrapText="1"/>
    </xf>
    <xf numFmtId="44" fontId="84" fillId="15" borderId="43" xfId="0" applyNumberFormat="1" applyFont="1" applyFill="1" applyBorder="1" applyAlignment="1" applyProtection="1">
      <alignment horizontal="left" vertical="center" wrapText="1"/>
    </xf>
    <xf numFmtId="44" fontId="88" fillId="15" borderId="43" xfId="0" applyNumberFormat="1" applyFont="1" applyFill="1" applyBorder="1" applyAlignment="1" applyProtection="1">
      <alignment vertical="center" wrapText="1"/>
    </xf>
    <xf numFmtId="44" fontId="84" fillId="15" borderId="44" xfId="0" applyNumberFormat="1" applyFont="1" applyFill="1" applyBorder="1" applyAlignment="1" applyProtection="1">
      <alignment horizontal="left" vertical="center" wrapText="1"/>
    </xf>
    <xf numFmtId="0" fontId="83" fillId="15" borderId="10" xfId="0" applyFont="1" applyFill="1" applyBorder="1" applyAlignment="1" applyProtection="1">
      <alignment horizontal="center" vertical="center" wrapText="1"/>
    </xf>
    <xf numFmtId="0" fontId="66" fillId="14" borderId="10" xfId="0" applyFont="1" applyFill="1" applyBorder="1">
      <alignment vertical="center"/>
    </xf>
    <xf numFmtId="0" fontId="21" fillId="14" borderId="1" xfId="0" applyFont="1" applyFill="1" applyBorder="1" applyAlignment="1" applyProtection="1">
      <alignment horizontal="center" vertical="center"/>
      <protection locked="0"/>
    </xf>
    <xf numFmtId="44" fontId="66" fillId="14" borderId="10" xfId="0" applyNumberFormat="1" applyFont="1" applyFill="1" applyBorder="1">
      <alignment vertical="center"/>
    </xf>
    <xf numFmtId="0" fontId="83" fillId="14" borderId="0" xfId="0" applyFont="1" applyFill="1" applyBorder="1" applyAlignment="1" applyProtection="1">
      <alignment horizontal="center" vertical="center" wrapText="1"/>
    </xf>
    <xf numFmtId="0" fontId="22" fillId="14" borderId="38" xfId="0" applyFont="1" applyFill="1" applyBorder="1" applyAlignment="1" applyProtection="1">
      <alignment vertical="center"/>
    </xf>
    <xf numFmtId="44" fontId="22" fillId="14" borderId="39" xfId="0" applyNumberFormat="1" applyFont="1" applyFill="1" applyBorder="1" applyAlignment="1" applyProtection="1">
      <alignment vertical="center"/>
    </xf>
    <xf numFmtId="44" fontId="25" fillId="0" borderId="1" xfId="0" applyNumberFormat="1" applyFont="1" applyBorder="1" applyAlignment="1" applyProtection="1">
      <alignment horizontal="left" vertical="center" wrapText="1"/>
    </xf>
    <xf numFmtId="0" fontId="73" fillId="0" borderId="0" xfId="0" applyFont="1" applyBorder="1" applyAlignment="1" applyProtection="1">
      <alignment horizontal="left" vertical="center" wrapText="1"/>
    </xf>
    <xf numFmtId="0" fontId="73" fillId="0" borderId="63" xfId="0" applyFont="1" applyBorder="1" applyAlignment="1" applyProtection="1">
      <alignment horizontal="left" vertical="center" wrapText="1"/>
    </xf>
    <xf numFmtId="0" fontId="43" fillId="10" borderId="42" xfId="0" applyFont="1" applyFill="1" applyBorder="1" applyAlignment="1" applyProtection="1">
      <alignment horizontal="center" vertical="center" wrapText="1"/>
    </xf>
    <xf numFmtId="0" fontId="43" fillId="10" borderId="43" xfId="0" applyFont="1" applyFill="1" applyBorder="1" applyAlignment="1" applyProtection="1">
      <alignment horizontal="center" vertical="center" wrapText="1"/>
    </xf>
    <xf numFmtId="0" fontId="43" fillId="10" borderId="44" xfId="0" applyFont="1" applyFill="1" applyBorder="1" applyAlignment="1" applyProtection="1">
      <alignment horizontal="center" vertical="center" wrapText="1"/>
    </xf>
    <xf numFmtId="0" fontId="71" fillId="0" borderId="0" xfId="0" applyFont="1" applyBorder="1" applyAlignment="1" applyProtection="1">
      <alignment horizontal="right" vertical="center"/>
    </xf>
    <xf numFmtId="0" fontId="26" fillId="0" borderId="0" xfId="0" applyFont="1" applyBorder="1" applyAlignment="1">
      <alignment horizontal="right" vertical="center"/>
    </xf>
    <xf numFmtId="0" fontId="74" fillId="0" borderId="42" xfId="0" applyNumberFormat="1" applyFont="1" applyBorder="1" applyAlignment="1" applyProtection="1">
      <alignment horizontal="left" vertical="center" wrapText="1"/>
    </xf>
    <xf numFmtId="0" fontId="74" fillId="0" borderId="43" xfId="0" applyNumberFormat="1" applyFont="1" applyBorder="1" applyAlignment="1" applyProtection="1">
      <alignment horizontal="left" vertical="center" wrapText="1"/>
    </xf>
    <xf numFmtId="0" fontId="74" fillId="0" borderId="44" xfId="0" applyNumberFormat="1" applyFont="1" applyBorder="1" applyAlignment="1" applyProtection="1">
      <alignment horizontal="left" vertical="center" wrapText="1"/>
    </xf>
    <xf numFmtId="0" fontId="1" fillId="0" borderId="42" xfId="1" applyBorder="1" applyAlignment="1" applyProtection="1">
      <alignment vertical="center"/>
    </xf>
    <xf numFmtId="0" fontId="1" fillId="0" borderId="43" xfId="1" applyBorder="1" applyAlignment="1" applyProtection="1">
      <alignment vertical="center"/>
    </xf>
    <xf numFmtId="0" fontId="1" fillId="0" borderId="44" xfId="1" applyBorder="1" applyAlignment="1" applyProtection="1">
      <alignment vertical="center"/>
    </xf>
    <xf numFmtId="44" fontId="25" fillId="0" borderId="1" xfId="0" applyNumberFormat="1" applyFont="1" applyBorder="1" applyAlignment="1" applyProtection="1">
      <alignment horizontal="left" vertical="center" wrapText="1"/>
    </xf>
    <xf numFmtId="16" fontId="25" fillId="0" borderId="1" xfId="0" applyNumberFormat="1" applyFont="1" applyBorder="1" applyAlignment="1" applyProtection="1">
      <alignment horizontal="left" vertical="center" wrapText="1"/>
    </xf>
    <xf numFmtId="49" fontId="27" fillId="0" borderId="42" xfId="0" applyNumberFormat="1" applyFont="1" applyFill="1" applyBorder="1" applyAlignment="1" applyProtection="1">
      <alignment horizontal="left" vertical="top"/>
    </xf>
    <xf numFmtId="49" fontId="27" fillId="0" borderId="43" xfId="0" applyNumberFormat="1" applyFont="1" applyFill="1" applyBorder="1" applyAlignment="1" applyProtection="1">
      <alignment horizontal="left" vertical="top"/>
    </xf>
    <xf numFmtId="49" fontId="27" fillId="0" borderId="44" xfId="0" applyNumberFormat="1" applyFont="1" applyFill="1" applyBorder="1" applyAlignment="1" applyProtection="1">
      <alignment horizontal="left" vertical="top"/>
    </xf>
    <xf numFmtId="0" fontId="22" fillId="3" borderId="36" xfId="0" applyFont="1" applyFill="1" applyBorder="1" applyAlignment="1">
      <alignment horizontal="left" vertical="center" wrapText="1"/>
    </xf>
    <xf numFmtId="0" fontId="22" fillId="3" borderId="41"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72" fillId="0" borderId="36" xfId="0" applyFont="1" applyFill="1" applyBorder="1" applyAlignment="1">
      <alignment horizontal="center" vertical="center"/>
    </xf>
    <xf numFmtId="0" fontId="72" fillId="0" borderId="41" xfId="0" applyFont="1" applyFill="1" applyBorder="1" applyAlignment="1">
      <alignment horizontal="center" vertical="center"/>
    </xf>
    <xf numFmtId="0" fontId="72" fillId="0" borderId="37" xfId="0" applyFont="1" applyFill="1" applyBorder="1" applyAlignment="1">
      <alignment horizontal="left" vertical="center" wrapText="1"/>
    </xf>
    <xf numFmtId="0" fontId="72" fillId="0" borderId="38" xfId="0" applyFont="1" applyFill="1" applyBorder="1" applyAlignment="1">
      <alignment horizontal="left" vertical="center" wrapText="1"/>
    </xf>
    <xf numFmtId="0" fontId="72" fillId="0" borderId="39" xfId="0" applyFont="1" applyFill="1" applyBorder="1" applyAlignment="1">
      <alignment horizontal="left" vertical="center" wrapText="1"/>
    </xf>
    <xf numFmtId="0" fontId="26" fillId="0" borderId="0" xfId="0" applyFont="1" applyBorder="1" applyAlignment="1" applyProtection="1">
      <alignment horizontal="left" vertical="center"/>
    </xf>
    <xf numFmtId="0" fontId="22" fillId="3" borderId="45" xfId="0" applyFont="1" applyFill="1" applyBorder="1" applyAlignment="1">
      <alignment horizontal="left" vertical="center" wrapText="1"/>
    </xf>
    <xf numFmtId="0" fontId="75" fillId="3" borderId="76" xfId="0" applyFont="1" applyFill="1" applyBorder="1" applyAlignment="1" applyProtection="1">
      <alignment horizontal="left" vertical="center" wrapText="1"/>
    </xf>
    <xf numFmtId="0" fontId="43" fillId="3" borderId="79" xfId="0" applyFont="1" applyFill="1" applyBorder="1" applyAlignment="1" applyProtection="1">
      <alignment horizontal="left" vertical="center" wrapText="1"/>
    </xf>
    <xf numFmtId="165" fontId="71" fillId="13" borderId="42" xfId="0" applyNumberFormat="1" applyFont="1" applyFill="1" applyBorder="1" applyAlignment="1" applyProtection="1">
      <alignment horizontal="left" vertical="center"/>
    </xf>
    <xf numFmtId="165" fontId="71" fillId="13" borderId="43" xfId="0" applyNumberFormat="1" applyFont="1" applyFill="1" applyBorder="1" applyAlignment="1" applyProtection="1">
      <alignment horizontal="left" vertical="center"/>
    </xf>
    <xf numFmtId="165" fontId="71" fillId="13" borderId="44" xfId="0" applyNumberFormat="1" applyFont="1" applyFill="1" applyBorder="1" applyAlignment="1" applyProtection="1">
      <alignment horizontal="left" vertical="center"/>
    </xf>
    <xf numFmtId="0" fontId="26" fillId="0" borderId="42" xfId="0" applyFont="1" applyBorder="1" applyAlignment="1" applyProtection="1">
      <alignment horizontal="left" vertical="center"/>
    </xf>
    <xf numFmtId="0" fontId="26" fillId="0" borderId="43" xfId="0" applyFont="1" applyBorder="1" applyAlignment="1" applyProtection="1">
      <alignment horizontal="left" vertical="center"/>
    </xf>
    <xf numFmtId="0" fontId="26" fillId="0" borderId="44" xfId="0" applyFont="1" applyBorder="1" applyAlignment="1" applyProtection="1">
      <alignment horizontal="left" vertical="center"/>
    </xf>
    <xf numFmtId="44" fontId="25" fillId="0" borderId="10" xfId="0" applyNumberFormat="1" applyFont="1" applyBorder="1" applyAlignment="1" applyProtection="1">
      <alignment horizontal="left" vertical="center" wrapText="1"/>
    </xf>
    <xf numFmtId="16" fontId="25" fillId="0" borderId="10" xfId="0" applyNumberFormat="1" applyFont="1" applyBorder="1" applyAlignment="1" applyProtection="1">
      <alignment horizontal="left" vertical="center" wrapText="1"/>
    </xf>
    <xf numFmtId="14" fontId="25" fillId="0" borderId="30" xfId="0" quotePrefix="1" applyNumberFormat="1" applyFont="1" applyBorder="1" applyAlignment="1" applyProtection="1">
      <alignment horizontal="center" vertical="center" wrapText="1"/>
    </xf>
    <xf numFmtId="14" fontId="25" fillId="0" borderId="31" xfId="0" quotePrefix="1" applyNumberFormat="1" applyFont="1" applyBorder="1" applyAlignment="1" applyProtection="1">
      <alignment horizontal="center" vertical="center" wrapText="1"/>
    </xf>
    <xf numFmtId="14" fontId="25" fillId="0" borderId="37" xfId="0" quotePrefix="1" applyNumberFormat="1" applyFont="1" applyBorder="1" applyAlignment="1" applyProtection="1">
      <alignment horizontal="center" vertical="center" wrapText="1"/>
    </xf>
    <xf numFmtId="14" fontId="25" fillId="0" borderId="39" xfId="0" quotePrefix="1" applyNumberFormat="1" applyFont="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14" fontId="25" fillId="0" borderId="36" xfId="0" quotePrefix="1" applyNumberFormat="1" applyFont="1" applyBorder="1" applyAlignment="1" applyProtection="1">
      <alignment horizontal="center" vertical="center" wrapText="1"/>
    </xf>
    <xf numFmtId="14" fontId="25" fillId="0" borderId="45" xfId="0" quotePrefix="1" applyNumberFormat="1" applyFont="1" applyBorder="1" applyAlignment="1" applyProtection="1">
      <alignment horizontal="center" vertical="center" wrapText="1"/>
    </xf>
    <xf numFmtId="0" fontId="76" fillId="0" borderId="42" xfId="0" applyFont="1" applyBorder="1" applyAlignment="1" applyProtection="1">
      <alignment horizontal="left" vertical="center" wrapText="1"/>
    </xf>
    <xf numFmtId="0" fontId="76" fillId="0" borderId="43" xfId="0" applyFont="1" applyBorder="1" applyAlignment="1" applyProtection="1">
      <alignment horizontal="left" vertical="center" wrapText="1"/>
    </xf>
    <xf numFmtId="0" fontId="76" fillId="0" borderId="44" xfId="0" applyFont="1" applyBorder="1" applyAlignment="1" applyProtection="1">
      <alignment horizontal="left" vertical="center" wrapText="1"/>
    </xf>
    <xf numFmtId="44" fontId="25" fillId="0" borderId="42" xfId="0" applyNumberFormat="1" applyFont="1" applyBorder="1" applyAlignment="1" applyProtection="1">
      <alignment horizontal="center" vertical="center" wrapText="1"/>
    </xf>
    <xf numFmtId="16" fontId="25" fillId="0" borderId="43" xfId="0" applyNumberFormat="1" applyFont="1" applyBorder="1" applyAlignment="1" applyProtection="1">
      <alignment horizontal="center" vertical="center" wrapText="1"/>
    </xf>
    <xf numFmtId="16" fontId="25" fillId="0" borderId="44" xfId="0" applyNumberFormat="1" applyFont="1" applyBorder="1" applyAlignment="1" applyProtection="1">
      <alignment horizontal="center" vertical="center" wrapText="1"/>
    </xf>
    <xf numFmtId="0" fontId="22" fillId="3" borderId="30" xfId="0" applyFont="1" applyFill="1" applyBorder="1" applyAlignment="1">
      <alignment horizontal="left" vertical="center" wrapText="1"/>
    </xf>
    <xf numFmtId="0" fontId="22" fillId="3" borderId="0" xfId="0" applyFont="1" applyFill="1" applyBorder="1" applyAlignment="1">
      <alignment horizontal="center" vertical="center" wrapText="1"/>
    </xf>
    <xf numFmtId="0" fontId="49" fillId="4" borderId="0" xfId="0" applyFont="1" applyFill="1" applyBorder="1" applyAlignment="1" applyProtection="1">
      <alignment horizontal="center" vertical="center" wrapText="1"/>
    </xf>
    <xf numFmtId="0" fontId="22" fillId="14" borderId="85" xfId="0" applyFont="1" applyFill="1" applyBorder="1" applyAlignment="1">
      <alignment horizontal="left" vertical="center" wrapText="1"/>
    </xf>
    <xf numFmtId="0" fontId="22" fillId="14" borderId="86" xfId="0" applyFont="1" applyFill="1" applyBorder="1" applyAlignment="1">
      <alignment horizontal="left" vertical="center" wrapText="1"/>
    </xf>
    <xf numFmtId="0" fontId="22" fillId="14" borderId="87"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43" fillId="6" borderId="0" xfId="0" applyFont="1" applyFill="1" applyBorder="1" applyAlignment="1" applyProtection="1">
      <alignment horizontal="left" vertical="center" wrapText="1"/>
    </xf>
    <xf numFmtId="0" fontId="26" fillId="0" borderId="0" xfId="0" applyFont="1" applyBorder="1" applyAlignment="1" applyProtection="1">
      <alignment horizontal="left" vertical="center" wrapText="1"/>
    </xf>
    <xf numFmtId="49" fontId="26" fillId="5" borderId="42" xfId="0" applyNumberFormat="1" applyFont="1" applyFill="1" applyBorder="1" applyAlignment="1" applyProtection="1">
      <alignment horizontal="center" vertical="center" wrapText="1"/>
    </xf>
    <xf numFmtId="49" fontId="26" fillId="5" borderId="43" xfId="0" applyNumberFormat="1" applyFont="1" applyFill="1" applyBorder="1" applyAlignment="1" applyProtection="1">
      <alignment horizontal="center" vertical="center" wrapText="1"/>
    </xf>
    <xf numFmtId="49" fontId="26" fillId="5" borderId="44" xfId="0" applyNumberFormat="1" applyFont="1" applyFill="1" applyBorder="1" applyAlignment="1" applyProtection="1">
      <alignment horizontal="center" vertical="center" wrapText="1"/>
    </xf>
    <xf numFmtId="3" fontId="26" fillId="0" borderId="30" xfId="0" quotePrefix="1" applyNumberFormat="1" applyFont="1" applyBorder="1" applyAlignment="1" applyProtection="1">
      <alignment horizontal="left" vertical="center"/>
    </xf>
    <xf numFmtId="3" fontId="26" fillId="0" borderId="0" xfId="0" quotePrefix="1" applyNumberFormat="1" applyFont="1" applyBorder="1" applyAlignment="1" applyProtection="1">
      <alignment horizontal="left" vertical="center"/>
    </xf>
    <xf numFmtId="0" fontId="48" fillId="0" borderId="0" xfId="0" applyFont="1" applyBorder="1" applyAlignment="1">
      <alignment horizontal="left" vertical="center" wrapText="1"/>
    </xf>
    <xf numFmtId="0" fontId="73" fillId="0" borderId="0" xfId="0" applyFont="1" applyBorder="1" applyAlignment="1">
      <alignment horizontal="left" vertical="center" wrapText="1"/>
    </xf>
    <xf numFmtId="0" fontId="55" fillId="11" borderId="0" xfId="0" applyFont="1" applyFill="1" applyBorder="1" applyAlignment="1" applyProtection="1">
      <alignment horizontal="left" vertical="center" wrapText="1"/>
    </xf>
    <xf numFmtId="0" fontId="86" fillId="14" borderId="42" xfId="0" applyFont="1" applyFill="1" applyBorder="1" applyAlignment="1" applyProtection="1">
      <alignment horizontal="center" vertical="center" wrapText="1"/>
    </xf>
    <xf numFmtId="0" fontId="86" fillId="14" borderId="43" xfId="0" applyFont="1" applyFill="1" applyBorder="1" applyAlignment="1" applyProtection="1">
      <alignment horizontal="center" vertical="center" wrapText="1"/>
    </xf>
    <xf numFmtId="0" fontId="86" fillId="14" borderId="44" xfId="0" applyFont="1" applyFill="1" applyBorder="1" applyAlignment="1" applyProtection="1">
      <alignment horizontal="center" vertical="center" wrapText="1"/>
    </xf>
    <xf numFmtId="0" fontId="59" fillId="0" borderId="0" xfId="0" applyFont="1" applyFill="1" applyBorder="1" applyAlignment="1" applyProtection="1">
      <alignment horizontal="right" vertical="center" wrapText="1"/>
    </xf>
    <xf numFmtId="0" fontId="83" fillId="14" borderId="42" xfId="0" applyFont="1" applyFill="1" applyBorder="1" applyAlignment="1" applyProtection="1">
      <alignment horizontal="left" vertical="center" wrapText="1"/>
    </xf>
    <xf numFmtId="0" fontId="83" fillId="14" borderId="43" xfId="0" applyFont="1" applyFill="1" applyBorder="1" applyAlignment="1" applyProtection="1">
      <alignment horizontal="left" vertical="center" wrapText="1"/>
    </xf>
    <xf numFmtId="0" fontId="83" fillId="14" borderId="44" xfId="0" applyFont="1" applyFill="1" applyBorder="1" applyAlignment="1" applyProtection="1">
      <alignment horizontal="left" vertical="center" wrapText="1"/>
    </xf>
    <xf numFmtId="0" fontId="30" fillId="0" borderId="0" xfId="0" applyFont="1" applyBorder="1" applyAlignment="1" applyProtection="1">
      <alignment horizontal="center" vertical="center" wrapText="1"/>
    </xf>
    <xf numFmtId="0" fontId="30" fillId="2" borderId="10" xfId="0" applyFont="1" applyFill="1" applyBorder="1" applyAlignment="1" applyProtection="1">
      <alignment vertical="center"/>
      <protection locked="0"/>
    </xf>
    <xf numFmtId="0" fontId="47" fillId="0" borderId="10" xfId="0" applyFont="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7" fillId="5" borderId="42" xfId="0" applyFont="1" applyFill="1" applyBorder="1" applyAlignment="1" applyProtection="1">
      <alignment horizontal="center" vertical="center"/>
      <protection locked="0"/>
    </xf>
    <xf numFmtId="0" fontId="37" fillId="5" borderId="43" xfId="0" applyFont="1" applyFill="1" applyBorder="1" applyAlignment="1" applyProtection="1">
      <alignment horizontal="center" vertical="center"/>
      <protection locked="0"/>
    </xf>
    <xf numFmtId="0" fontId="37" fillId="5" borderId="44" xfId="0" applyFont="1" applyFill="1" applyBorder="1" applyAlignment="1" applyProtection="1">
      <alignment horizontal="center" vertical="center"/>
      <protection locked="0"/>
    </xf>
    <xf numFmtId="168" fontId="30" fillId="0" borderId="42" xfId="0" applyNumberFormat="1" applyFont="1" applyBorder="1" applyAlignment="1" applyProtection="1">
      <alignment horizontal="left" vertical="center"/>
    </xf>
    <xf numFmtId="168" fontId="30" fillId="0" borderId="43" xfId="0" applyNumberFormat="1" applyFont="1" applyBorder="1" applyAlignment="1" applyProtection="1">
      <alignment horizontal="left" vertical="center"/>
    </xf>
    <xf numFmtId="168" fontId="30" fillId="0" borderId="44" xfId="0" applyNumberFormat="1" applyFont="1" applyBorder="1" applyAlignment="1" applyProtection="1">
      <alignment horizontal="left" vertical="center"/>
    </xf>
    <xf numFmtId="0" fontId="30" fillId="0" borderId="0" xfId="0" applyFont="1" applyBorder="1" applyAlignment="1" applyProtection="1">
      <alignment horizontal="left" vertical="center" wrapText="1"/>
    </xf>
    <xf numFmtId="0" fontId="30" fillId="0" borderId="4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44" xfId="0" applyFont="1" applyBorder="1" applyAlignment="1" applyProtection="1">
      <alignment horizontal="left" vertical="center"/>
    </xf>
    <xf numFmtId="0" fontId="84" fillId="14" borderId="42" xfId="0" applyFont="1" applyFill="1" applyBorder="1" applyAlignment="1" applyProtection="1">
      <alignment horizontal="center" vertical="center" wrapText="1"/>
    </xf>
    <xf numFmtId="0" fontId="84" fillId="14" borderId="43" xfId="0" applyFont="1" applyFill="1" applyBorder="1" applyAlignment="1" applyProtection="1">
      <alignment horizontal="center" vertical="center" wrapText="1"/>
    </xf>
    <xf numFmtId="0" fontId="84" fillId="14" borderId="44" xfId="0" applyFont="1" applyFill="1" applyBorder="1" applyAlignment="1" applyProtection="1">
      <alignment horizontal="center" vertical="center" wrapText="1"/>
    </xf>
    <xf numFmtId="0" fontId="84" fillId="14" borderId="42" xfId="0" applyFont="1" applyFill="1" applyBorder="1" applyAlignment="1" applyProtection="1">
      <alignment horizontal="left" vertical="center" wrapText="1"/>
    </xf>
    <xf numFmtId="0" fontId="84" fillId="14" borderId="43" xfId="0" applyFont="1" applyFill="1" applyBorder="1" applyAlignment="1" applyProtection="1">
      <alignment horizontal="left" vertical="center" wrapText="1"/>
    </xf>
    <xf numFmtId="0" fontId="84" fillId="14" borderId="44" xfId="0" applyFont="1" applyFill="1" applyBorder="1" applyAlignment="1" applyProtection="1">
      <alignment horizontal="left" vertical="center" wrapText="1"/>
    </xf>
    <xf numFmtId="0" fontId="37" fillId="0" borderId="0" xfId="0" applyFont="1" applyBorder="1" applyAlignment="1" applyProtection="1">
      <alignment horizontal="left" vertical="center" wrapText="1"/>
    </xf>
    <xf numFmtId="0" fontId="83" fillId="14" borderId="36" xfId="0" applyFont="1" applyFill="1" applyBorder="1" applyAlignment="1" applyProtection="1">
      <alignment horizontal="center" vertical="center" wrapText="1"/>
    </xf>
    <xf numFmtId="0" fontId="83" fillId="14" borderId="41" xfId="0" applyFont="1" applyFill="1" applyBorder="1" applyAlignment="1" applyProtection="1">
      <alignment horizontal="center" vertical="center" wrapText="1"/>
    </xf>
    <xf numFmtId="0" fontId="83" fillId="14" borderId="45"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28"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30" fillId="0" borderId="42" xfId="0" applyNumberFormat="1" applyFont="1" applyFill="1" applyBorder="1" applyAlignment="1" applyProtection="1">
      <alignment horizontal="left" vertical="center"/>
      <protection locked="0"/>
    </xf>
    <xf numFmtId="0" fontId="30" fillId="0" borderId="43" xfId="0" applyNumberFormat="1" applyFont="1" applyFill="1" applyBorder="1" applyAlignment="1" applyProtection="1">
      <alignment horizontal="left" vertical="center"/>
      <protection locked="0"/>
    </xf>
    <xf numFmtId="0" fontId="30" fillId="0" borderId="44" xfId="0" applyNumberFormat="1" applyFont="1" applyFill="1" applyBorder="1" applyAlignment="1" applyProtection="1">
      <alignment horizontal="left" vertical="center"/>
      <protection locked="0"/>
    </xf>
    <xf numFmtId="0" fontId="78" fillId="0" borderId="19"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7"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5" xfId="0" applyFont="1" applyBorder="1" applyAlignment="1">
      <alignment horizontal="center" vertical="center" wrapText="1"/>
    </xf>
    <xf numFmtId="0" fontId="54" fillId="4" borderId="0" xfId="0" applyFont="1" applyFill="1" applyBorder="1" applyAlignment="1" applyProtection="1">
      <alignment horizontal="center" vertical="center" wrapText="1"/>
    </xf>
    <xf numFmtId="0" fontId="83" fillId="14" borderId="41" xfId="0" applyFont="1" applyFill="1" applyBorder="1" applyAlignment="1" applyProtection="1">
      <alignment horizontal="left" vertical="center" wrapText="1"/>
    </xf>
    <xf numFmtId="0" fontId="37" fillId="0" borderId="0" xfId="0" applyFont="1" applyFill="1" applyBorder="1" applyAlignment="1" applyProtection="1">
      <alignment horizontal="right" vertical="center"/>
      <protection locked="0"/>
    </xf>
    <xf numFmtId="0" fontId="3" fillId="0" borderId="0" xfId="0" applyFont="1" applyBorder="1" applyAlignment="1">
      <alignment horizontal="left"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86" fillId="13" borderId="42" xfId="0" applyFont="1" applyFill="1" applyBorder="1" applyAlignment="1" applyProtection="1">
      <alignment horizontal="center" vertical="center" wrapText="1"/>
    </xf>
    <xf numFmtId="0" fontId="86" fillId="13" borderId="43" xfId="0" applyFont="1" applyFill="1" applyBorder="1" applyAlignment="1" applyProtection="1">
      <alignment horizontal="center" vertical="center" wrapText="1"/>
    </xf>
    <xf numFmtId="0" fontId="86" fillId="13" borderId="44" xfId="0" applyFont="1" applyFill="1" applyBorder="1" applyAlignment="1" applyProtection="1">
      <alignment horizontal="center" vertical="center" wrapText="1"/>
    </xf>
    <xf numFmtId="0" fontId="41" fillId="0" borderId="42" xfId="0" applyFont="1" applyBorder="1" applyAlignment="1">
      <alignment horizontal="left" vertical="center"/>
    </xf>
    <xf numFmtId="0" fontId="41" fillId="0" borderId="43" xfId="0" applyFont="1" applyBorder="1" applyAlignment="1">
      <alignment horizontal="left" vertical="center"/>
    </xf>
    <xf numFmtId="0" fontId="41" fillId="0" borderId="44" xfId="0" applyFont="1" applyBorder="1" applyAlignment="1">
      <alignment horizontal="left" vertical="center"/>
    </xf>
    <xf numFmtId="0" fontId="35" fillId="0" borderId="42" xfId="0" applyFont="1" applyBorder="1" applyAlignment="1">
      <alignment horizontal="left" vertical="center" wrapText="1"/>
    </xf>
    <xf numFmtId="0" fontId="35" fillId="0" borderId="43" xfId="0" applyFont="1" applyBorder="1" applyAlignment="1">
      <alignment horizontal="left" vertical="center" wrapText="1"/>
    </xf>
    <xf numFmtId="0" fontId="35" fillId="0" borderId="44" xfId="0" applyFont="1" applyBorder="1" applyAlignment="1">
      <alignment horizontal="left" vertical="center" wrapText="1"/>
    </xf>
    <xf numFmtId="0" fontId="83" fillId="13" borderId="42" xfId="0" applyFont="1" applyFill="1" applyBorder="1" applyAlignment="1" applyProtection="1">
      <alignment horizontal="left" vertical="center" wrapText="1"/>
    </xf>
    <xf numFmtId="0" fontId="83" fillId="13" borderId="43" xfId="0" applyFont="1" applyFill="1" applyBorder="1" applyAlignment="1" applyProtection="1">
      <alignment horizontal="left" vertical="center" wrapText="1"/>
    </xf>
    <xf numFmtId="0" fontId="83" fillId="13" borderId="44" xfId="0" applyFont="1" applyFill="1" applyBorder="1" applyAlignment="1" applyProtection="1">
      <alignment horizontal="left" vertical="center" wrapText="1"/>
    </xf>
    <xf numFmtId="0" fontId="54" fillId="10" borderId="0" xfId="0" applyFont="1" applyFill="1" applyBorder="1" applyAlignment="1" applyProtection="1">
      <alignment horizontal="right" vertical="center" wrapText="1"/>
    </xf>
    <xf numFmtId="0" fontId="32" fillId="0" borderId="10" xfId="0" applyNumberFormat="1" applyFont="1" applyBorder="1" applyAlignment="1" applyProtection="1">
      <alignment horizontal="left" vertical="center" wrapText="1"/>
    </xf>
    <xf numFmtId="0" fontId="40" fillId="12" borderId="42" xfId="0" applyFont="1" applyFill="1" applyBorder="1" applyAlignment="1">
      <alignment horizontal="left" vertical="center"/>
    </xf>
    <xf numFmtId="0" fontId="40" fillId="12" borderId="43" xfId="0" applyFont="1" applyFill="1" applyBorder="1" applyAlignment="1">
      <alignment horizontal="left" vertical="center"/>
    </xf>
    <xf numFmtId="0" fontId="40" fillId="12" borderId="44" xfId="0" applyFont="1" applyFill="1" applyBorder="1" applyAlignment="1">
      <alignment horizontal="left" vertical="center"/>
    </xf>
    <xf numFmtId="0" fontId="79" fillId="10" borderId="0" xfId="0" applyFont="1" applyFill="1" applyBorder="1" applyAlignment="1" applyProtection="1">
      <alignment horizontal="right" vertical="center" wrapText="1"/>
    </xf>
    <xf numFmtId="0" fontId="60" fillId="4" borderId="10" xfId="0" applyFont="1" applyFill="1" applyBorder="1" applyAlignment="1" applyProtection="1">
      <alignment horizontal="left" vertical="center" wrapText="1"/>
    </xf>
    <xf numFmtId="0" fontId="83" fillId="13" borderId="42" xfId="0" applyFont="1" applyFill="1" applyBorder="1" applyAlignment="1" applyProtection="1">
      <alignment horizontal="center" vertical="center" wrapText="1"/>
    </xf>
    <xf numFmtId="0" fontId="83" fillId="13" borderId="43" xfId="0" applyFont="1" applyFill="1" applyBorder="1" applyAlignment="1" applyProtection="1">
      <alignment horizontal="center" vertical="center" wrapText="1"/>
    </xf>
    <xf numFmtId="0" fontId="83" fillId="13" borderId="44" xfId="0" applyFont="1" applyFill="1" applyBorder="1" applyAlignment="1" applyProtection="1">
      <alignment horizontal="center" vertical="center" wrapText="1"/>
    </xf>
    <xf numFmtId="0" fontId="86" fillId="13" borderId="0" xfId="0" applyFont="1" applyFill="1" applyBorder="1" applyAlignment="1" applyProtection="1">
      <alignment horizontal="center" vertical="center" wrapText="1"/>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41" fillId="0" borderId="10" xfId="0" applyFont="1" applyBorder="1" applyAlignment="1">
      <alignment horizontal="left" vertical="center"/>
    </xf>
    <xf numFmtId="0" fontId="61" fillId="0" borderId="48" xfId="0" applyFont="1" applyFill="1" applyBorder="1" applyAlignment="1" applyProtection="1">
      <alignment horizontal="center" vertical="center" wrapText="1"/>
    </xf>
    <xf numFmtId="0" fontId="61" fillId="0" borderId="29" xfId="0" applyFont="1" applyFill="1" applyBorder="1" applyAlignment="1" applyProtection="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32" fillId="0" borderId="82" xfId="0" applyNumberFormat="1" applyFont="1" applyBorder="1" applyAlignment="1" applyProtection="1">
      <alignment horizontal="left" vertical="center" wrapText="1"/>
    </xf>
    <xf numFmtId="0" fontId="32" fillId="0" borderId="83" xfId="0" applyNumberFormat="1" applyFont="1" applyBorder="1" applyAlignment="1" applyProtection="1">
      <alignment horizontal="left" vertical="center" wrapText="1"/>
    </xf>
    <xf numFmtId="0" fontId="32" fillId="0" borderId="84" xfId="0" applyNumberFormat="1" applyFont="1" applyBorder="1" applyAlignment="1" applyProtection="1">
      <alignment horizontal="left" vertical="center" wrapText="1"/>
    </xf>
    <xf numFmtId="0" fontId="0" fillId="0" borderId="10" xfId="0" applyBorder="1" applyAlignment="1">
      <alignment horizontal="lef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0" fillId="0" borderId="42" xfId="0" applyNumberFormat="1" applyFont="1" applyBorder="1" applyAlignment="1" applyProtection="1">
      <alignment horizontal="left" vertical="center" wrapText="1"/>
    </xf>
    <xf numFmtId="0" fontId="36" fillId="0" borderId="43" xfId="0" applyNumberFormat="1" applyFont="1" applyBorder="1" applyAlignment="1" applyProtection="1">
      <alignment horizontal="left" vertical="center" wrapText="1"/>
    </xf>
    <xf numFmtId="0" fontId="36" fillId="0" borderId="44" xfId="0" applyNumberFormat="1" applyFont="1" applyBorder="1" applyAlignment="1" applyProtection="1">
      <alignment horizontal="left" vertical="center" wrapText="1"/>
    </xf>
    <xf numFmtId="0" fontId="59" fillId="14" borderId="42" xfId="0" applyFont="1" applyFill="1" applyBorder="1" applyAlignment="1" applyProtection="1">
      <alignment horizontal="center" vertical="center" wrapText="1"/>
    </xf>
    <xf numFmtId="0" fontId="59" fillId="14" borderId="43" xfId="0" applyFont="1" applyFill="1" applyBorder="1" applyAlignment="1" applyProtection="1">
      <alignment horizontal="center" vertical="center" wrapText="1"/>
    </xf>
    <xf numFmtId="0" fontId="59" fillId="14" borderId="44" xfId="0" applyFont="1" applyFill="1" applyBorder="1" applyAlignment="1" applyProtection="1">
      <alignment horizontal="center" vertical="center" wrapText="1"/>
    </xf>
    <xf numFmtId="0" fontId="57" fillId="0" borderId="37" xfId="0" applyNumberFormat="1" applyFont="1" applyBorder="1" applyAlignment="1" applyProtection="1">
      <alignment horizontal="left" vertical="center" wrapText="1"/>
    </xf>
    <xf numFmtId="0" fontId="57" fillId="0" borderId="38" xfId="0" applyNumberFormat="1" applyFont="1" applyBorder="1" applyAlignment="1" applyProtection="1">
      <alignment horizontal="left" vertical="center" wrapText="1"/>
    </xf>
    <xf numFmtId="0" fontId="57" fillId="0" borderId="39" xfId="0" applyNumberFormat="1" applyFont="1" applyBorder="1" applyAlignment="1" applyProtection="1">
      <alignment horizontal="left" vertical="center" wrapText="1"/>
    </xf>
    <xf numFmtId="0" fontId="50" fillId="0" borderId="37" xfId="0" applyFont="1" applyBorder="1" applyAlignment="1">
      <alignment horizontal="left"/>
    </xf>
    <xf numFmtId="0" fontId="50" fillId="0" borderId="38" xfId="0" applyFont="1" applyBorder="1" applyAlignment="1">
      <alignment horizontal="left"/>
    </xf>
    <xf numFmtId="0" fontId="50" fillId="0" borderId="39" xfId="0" applyFont="1" applyBorder="1" applyAlignment="1">
      <alignment horizontal="left"/>
    </xf>
    <xf numFmtId="0" fontId="30" fillId="0" borderId="37" xfId="0" applyNumberFormat="1" applyFont="1" applyBorder="1" applyAlignment="1" applyProtection="1">
      <alignment horizontal="left" vertical="center" wrapText="1"/>
    </xf>
    <xf numFmtId="0" fontId="30" fillId="0" borderId="38" xfId="0" applyNumberFormat="1" applyFont="1" applyBorder="1" applyAlignment="1" applyProtection="1">
      <alignment horizontal="left" vertical="center" wrapText="1"/>
    </xf>
    <xf numFmtId="0" fontId="30" fillId="0" borderId="39" xfId="0" applyNumberFormat="1" applyFont="1" applyBorder="1" applyAlignment="1" applyProtection="1">
      <alignment horizontal="left" vertical="center" wrapText="1"/>
    </xf>
    <xf numFmtId="0" fontId="7" fillId="0" borderId="42" xfId="0" applyNumberFormat="1" applyFont="1" applyBorder="1" applyAlignment="1" applyProtection="1">
      <alignment horizontal="left" vertical="center" wrapText="1"/>
    </xf>
    <xf numFmtId="0" fontId="57" fillId="0" borderId="43" xfId="0" applyNumberFormat="1" applyFont="1" applyBorder="1" applyAlignment="1" applyProtection="1">
      <alignment horizontal="left" vertical="center" wrapText="1"/>
    </xf>
    <xf numFmtId="0" fontId="57" fillId="0" borderId="44" xfId="0" applyNumberFormat="1" applyFont="1" applyBorder="1" applyAlignment="1" applyProtection="1">
      <alignment horizontal="left" vertical="center" wrapText="1"/>
    </xf>
    <xf numFmtId="0" fontId="60" fillId="4" borderId="0" xfId="0" applyFont="1" applyFill="1" applyBorder="1" applyAlignment="1" applyProtection="1">
      <alignment horizontal="center" vertical="center" wrapText="1"/>
    </xf>
    <xf numFmtId="0" fontId="58" fillId="3" borderId="0" xfId="0" applyFont="1" applyFill="1" applyBorder="1" applyAlignment="1" applyProtection="1">
      <alignment horizontal="center" vertical="center" wrapText="1"/>
    </xf>
    <xf numFmtId="0" fontId="3" fillId="0" borderId="24" xfId="0" applyFont="1" applyBorder="1" applyAlignment="1">
      <alignment horizontal="left" vertical="center" wrapText="1"/>
    </xf>
    <xf numFmtId="0" fontId="21" fillId="4" borderId="42" xfId="0" applyFont="1" applyFill="1" applyBorder="1" applyAlignment="1">
      <alignment horizontal="center" vertical="center"/>
    </xf>
    <xf numFmtId="0" fontId="21" fillId="4" borderId="43" xfId="0" applyFont="1" applyFill="1" applyBorder="1" applyAlignment="1">
      <alignment horizontal="center" vertical="center"/>
    </xf>
    <xf numFmtId="0" fontId="21" fillId="4" borderId="44" xfId="0" applyFont="1" applyFill="1" applyBorder="1" applyAlignment="1">
      <alignment horizontal="center" vertical="center"/>
    </xf>
    <xf numFmtId="0" fontId="82" fillId="0" borderId="36" xfId="0" applyNumberFormat="1" applyFont="1" applyBorder="1" applyAlignment="1" applyProtection="1">
      <alignment horizontal="center" vertical="center" wrapText="1"/>
    </xf>
    <xf numFmtId="0" fontId="82" fillId="0" borderId="41" xfId="0" applyNumberFormat="1" applyFont="1" applyBorder="1" applyAlignment="1" applyProtection="1">
      <alignment horizontal="center" vertical="center" wrapText="1"/>
    </xf>
    <xf numFmtId="0" fontId="82" fillId="0" borderId="45" xfId="0" applyNumberFormat="1" applyFont="1" applyBorder="1" applyAlignment="1" applyProtection="1">
      <alignment horizontal="center" vertical="center" wrapText="1"/>
    </xf>
    <xf numFmtId="0" fontId="82" fillId="0" borderId="30" xfId="0" applyNumberFormat="1" applyFont="1" applyBorder="1" applyAlignment="1" applyProtection="1">
      <alignment horizontal="center" vertical="center" wrapText="1"/>
    </xf>
    <xf numFmtId="0" fontId="82" fillId="0" borderId="0" xfId="0" applyNumberFormat="1" applyFont="1" applyBorder="1" applyAlignment="1" applyProtection="1">
      <alignment horizontal="center" vertical="center" wrapText="1"/>
    </xf>
    <xf numFmtId="0" fontId="82" fillId="0" borderId="31" xfId="0" applyNumberFormat="1" applyFont="1" applyBorder="1" applyAlignment="1" applyProtection="1">
      <alignment horizontal="center" vertical="center" wrapText="1"/>
    </xf>
    <xf numFmtId="0" fontId="82" fillId="0" borderId="37" xfId="0" applyNumberFormat="1" applyFont="1" applyBorder="1" applyAlignment="1" applyProtection="1">
      <alignment horizontal="center" vertical="center" wrapText="1"/>
    </xf>
    <xf numFmtId="0" fontId="82" fillId="0" borderId="38" xfId="0" applyNumberFormat="1" applyFont="1" applyBorder="1" applyAlignment="1" applyProtection="1">
      <alignment horizontal="center" vertical="center" wrapText="1"/>
    </xf>
    <xf numFmtId="0" fontId="82" fillId="0" borderId="39" xfId="0" applyNumberFormat="1" applyFont="1" applyBorder="1" applyAlignment="1" applyProtection="1">
      <alignment horizontal="center" vertical="center" wrapText="1"/>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51" fillId="0" borderId="11" xfId="0" applyFont="1" applyBorder="1" applyAlignment="1" applyProtection="1">
      <alignment vertical="center"/>
    </xf>
    <xf numFmtId="0" fontId="83" fillId="14" borderId="0"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0" fontId="83" fillId="14" borderId="0" xfId="0" applyFont="1" applyFill="1" applyBorder="1" applyAlignment="1" applyProtection="1">
      <alignment horizontal="left" vertical="center" wrapText="1"/>
    </xf>
    <xf numFmtId="0" fontId="31" fillId="11" borderId="42" xfId="0" applyFont="1" applyFill="1" applyBorder="1" applyAlignment="1" applyProtection="1">
      <alignment horizontal="left" vertical="center" wrapText="1"/>
    </xf>
    <xf numFmtId="0" fontId="31" fillId="11" borderId="43" xfId="0" applyFont="1" applyFill="1" applyBorder="1" applyAlignment="1" applyProtection="1">
      <alignment horizontal="left" vertical="center" wrapText="1"/>
    </xf>
    <xf numFmtId="0" fontId="31" fillId="11" borderId="44" xfId="0" applyFont="1" applyFill="1" applyBorder="1" applyAlignment="1" applyProtection="1">
      <alignment horizontal="left" vertical="center" wrapText="1"/>
    </xf>
    <xf numFmtId="0" fontId="81" fillId="11" borderId="0" xfId="1" applyFont="1" applyFill="1" applyBorder="1" applyAlignment="1" applyProtection="1">
      <alignment horizontal="left"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4003C"/>
      <rgbColor rgb="00008000"/>
      <rgbColor rgb="00000080"/>
      <rgbColor rgb="00808000"/>
      <rgbColor rgb="00CCCCFF"/>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7E5E7"/>
      <rgbColor rgb="0057C7C2"/>
      <rgbColor rgb="00FFFF99"/>
      <rgbColor rgb="00BAE8D9"/>
      <rgbColor rgb="00FFE1FF"/>
      <rgbColor rgb="00E7C3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74A64"/>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26</xdr:row>
      <xdr:rowOff>127000</xdr:rowOff>
    </xdr:from>
    <xdr:to>
      <xdr:col>19</xdr:col>
      <xdr:colOff>63500</xdr:colOff>
      <xdr:row>26</xdr:row>
      <xdr:rowOff>1143000</xdr:rowOff>
    </xdr:to>
    <xdr:pic>
      <xdr:nvPicPr>
        <xdr:cNvPr id="2143" name="Picture 1">
          <a:extLst>
            <a:ext uri="{FF2B5EF4-FFF2-40B4-BE49-F238E27FC236}">
              <a16:creationId xmlns:a16="http://schemas.microsoft.com/office/drawing/2014/main" id="{371B4CEE-1A9C-EE4C-AA85-10EAB28331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3644900"/>
          <a:ext cx="78486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304800</xdr:colOff>
      <xdr:row>43</xdr:row>
      <xdr:rowOff>63500</xdr:rowOff>
    </xdr:from>
    <xdr:to>
      <xdr:col>19</xdr:col>
      <xdr:colOff>152400</xdr:colOff>
      <xdr:row>46</xdr:row>
      <xdr:rowOff>63500</xdr:rowOff>
    </xdr:to>
    <xdr:pic>
      <xdr:nvPicPr>
        <xdr:cNvPr id="2144" name="Picture 2">
          <a:extLst>
            <a:ext uri="{FF2B5EF4-FFF2-40B4-BE49-F238E27FC236}">
              <a16:creationId xmlns:a16="http://schemas.microsoft.com/office/drawing/2014/main" id="{3D6F51D0-8FFB-EA43-89C7-5EF2C358CF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900" y="8775700"/>
          <a:ext cx="7747000" cy="533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29</xdr:row>
      <xdr:rowOff>101600</xdr:rowOff>
    </xdr:from>
    <xdr:to>
      <xdr:col>10</xdr:col>
      <xdr:colOff>342900</xdr:colOff>
      <xdr:row>31</xdr:row>
      <xdr:rowOff>431800</xdr:rowOff>
    </xdr:to>
    <xdr:pic>
      <xdr:nvPicPr>
        <xdr:cNvPr id="3125" name="Picture 1">
          <a:extLst>
            <a:ext uri="{FF2B5EF4-FFF2-40B4-BE49-F238E27FC236}">
              <a16:creationId xmlns:a16="http://schemas.microsoft.com/office/drawing/2014/main" id="{ECFFB8FC-11F7-8545-96C6-BFB3F55634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4965700"/>
          <a:ext cx="65786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H63"/>
  <sheetViews>
    <sheetView showGridLines="0" topLeftCell="A45" zoomScale="125" zoomScaleNormal="125" zoomScaleSheetLayoutView="100" workbookViewId="0">
      <selection activeCell="C57" sqref="C57:W57"/>
    </sheetView>
  </sheetViews>
  <sheetFormatPr baseColWidth="10" defaultColWidth="0" defaultRowHeight="13"/>
  <cols>
    <col min="1" max="1" width="1.796875" style="3" customWidth="1"/>
    <col min="2" max="2" width="0.796875" style="3" customWidth="1"/>
    <col min="3" max="3" width="13.19921875" style="3" customWidth="1"/>
    <col min="4" max="4" width="0.796875" style="39" customWidth="1"/>
    <col min="5" max="9" width="1.796875" style="3" customWidth="1"/>
    <col min="10" max="10" width="56.59765625" style="3" customWidth="1"/>
    <col min="11" max="11" width="1.796875" style="3" customWidth="1"/>
    <col min="12" max="12" width="2.3984375" style="3" customWidth="1"/>
    <col min="13" max="13" width="1.796875" style="3" customWidth="1"/>
    <col min="14" max="14" width="4.3984375" style="3" customWidth="1"/>
    <col min="15" max="15" width="0.796875" style="39" customWidth="1"/>
    <col min="16" max="16" width="15" style="3" customWidth="1"/>
    <col min="17" max="17" width="1.796875" style="3" customWidth="1"/>
    <col min="18" max="18" width="1.3984375" style="3" customWidth="1"/>
    <col min="19" max="19" width="5" style="3" customWidth="1"/>
    <col min="20" max="20" width="1.796875" style="3" customWidth="1"/>
    <col min="21" max="21" width="14.796875" style="3" customWidth="1"/>
    <col min="22" max="22" width="0.796875" style="39" customWidth="1"/>
    <col min="23" max="23" width="21.19921875" style="467" customWidth="1"/>
    <col min="24" max="24" width="0.796875" style="3" customWidth="1"/>
    <col min="25" max="25" width="1.3984375" style="3" customWidth="1"/>
    <col min="26" max="26" width="2.19921875" style="4" customWidth="1"/>
    <col min="27" max="33" width="0" style="5" hidden="1" customWidth="1"/>
    <col min="34" max="34" width="0" style="6" hidden="1" customWidth="1"/>
    <col min="35" max="16384" width="0" style="4" hidden="1"/>
  </cols>
  <sheetData>
    <row r="1" spans="1:32" ht="8.25" customHeight="1" thickBot="1">
      <c r="A1" s="3" t="s">
        <v>44</v>
      </c>
      <c r="D1" s="3"/>
      <c r="O1" s="3"/>
      <c r="V1" s="3"/>
    </row>
    <row r="2" spans="1:32" ht="7.75" customHeight="1" thickTop="1">
      <c r="A2" s="7"/>
      <c r="B2" s="8"/>
      <c r="C2" s="8"/>
      <c r="D2" s="8"/>
      <c r="E2" s="8"/>
      <c r="F2" s="8"/>
      <c r="G2" s="8"/>
      <c r="H2" s="8"/>
      <c r="I2" s="8"/>
      <c r="J2" s="8"/>
      <c r="K2" s="8"/>
      <c r="L2" s="8"/>
      <c r="M2" s="8"/>
      <c r="N2" s="8"/>
      <c r="O2" s="8"/>
      <c r="P2" s="8"/>
      <c r="Q2" s="8"/>
      <c r="R2" s="8"/>
      <c r="S2" s="8"/>
      <c r="T2" s="8"/>
      <c r="U2" s="8"/>
      <c r="V2" s="8"/>
      <c r="W2" s="468"/>
      <c r="X2" s="9"/>
      <c r="Y2" s="10"/>
      <c r="AA2" s="11"/>
      <c r="AB2" s="11"/>
      <c r="AC2" s="11"/>
      <c r="AD2" s="11"/>
      <c r="AE2" s="11"/>
      <c r="AF2" s="11"/>
    </row>
    <row r="3" spans="1:32" ht="49" customHeight="1">
      <c r="A3" s="12"/>
      <c r="B3" s="585" t="s">
        <v>84</v>
      </c>
      <c r="C3" s="585"/>
      <c r="D3" s="585"/>
      <c r="E3" s="585"/>
      <c r="F3" s="585"/>
      <c r="G3" s="585"/>
      <c r="H3" s="585"/>
      <c r="I3" s="585"/>
      <c r="J3" s="585"/>
      <c r="K3" s="585"/>
      <c r="L3" s="585"/>
      <c r="M3" s="585"/>
      <c r="N3" s="585"/>
      <c r="O3" s="585"/>
      <c r="P3" s="585"/>
      <c r="Q3" s="585"/>
      <c r="R3" s="585"/>
      <c r="S3" s="585"/>
      <c r="T3" s="585"/>
      <c r="U3" s="585"/>
      <c r="V3" s="585"/>
      <c r="W3" s="585"/>
      <c r="X3" s="585"/>
      <c r="Y3" s="13"/>
      <c r="AA3" s="14"/>
      <c r="AB3" s="14"/>
      <c r="AC3" s="14"/>
      <c r="AD3" s="14"/>
      <c r="AE3" s="14"/>
      <c r="AF3" s="14"/>
    </row>
    <row r="4" spans="1:32" ht="3.75" customHeight="1">
      <c r="A4" s="12"/>
      <c r="B4" s="180"/>
      <c r="C4" s="180"/>
      <c r="D4" s="180"/>
      <c r="E4" s="180"/>
      <c r="F4" s="180"/>
      <c r="G4" s="180"/>
      <c r="H4" s="180"/>
      <c r="I4" s="180"/>
      <c r="J4" s="180"/>
      <c r="K4" s="180"/>
      <c r="L4" s="180"/>
      <c r="M4" s="180"/>
      <c r="N4" s="180"/>
      <c r="O4" s="180"/>
      <c r="P4" s="180"/>
      <c r="Q4" s="180"/>
      <c r="R4" s="180"/>
      <c r="S4" s="180"/>
      <c r="T4" s="180"/>
      <c r="U4" s="180"/>
      <c r="V4" s="180"/>
      <c r="W4" s="469"/>
      <c r="X4" s="180"/>
      <c r="Y4" s="13"/>
      <c r="AA4" s="14"/>
      <c r="AB4" s="14"/>
      <c r="AC4" s="14"/>
      <c r="AD4" s="14"/>
      <c r="AE4" s="14"/>
      <c r="AF4" s="14"/>
    </row>
    <row r="5" spans="1:32" ht="3.75" customHeight="1">
      <c r="A5" s="12"/>
      <c r="B5" s="102"/>
      <c r="C5" s="103"/>
      <c r="D5" s="103"/>
      <c r="E5" s="103"/>
      <c r="F5" s="103"/>
      <c r="G5" s="103"/>
      <c r="H5" s="103"/>
      <c r="I5" s="103"/>
      <c r="J5" s="103"/>
      <c r="K5" s="103"/>
      <c r="L5" s="103"/>
      <c r="M5" s="103"/>
      <c r="N5" s="103"/>
      <c r="O5" s="103"/>
      <c r="P5" s="103"/>
      <c r="Q5" s="103"/>
      <c r="R5" s="103"/>
      <c r="S5" s="103"/>
      <c r="T5" s="103"/>
      <c r="U5" s="103"/>
      <c r="V5" s="103"/>
      <c r="W5" s="470"/>
      <c r="X5" s="104"/>
      <c r="Y5" s="13"/>
      <c r="AA5" s="14"/>
      <c r="AB5" s="14"/>
      <c r="AC5" s="14"/>
      <c r="AD5" s="14"/>
      <c r="AE5" s="14"/>
      <c r="AF5" s="14"/>
    </row>
    <row r="6" spans="1:32" ht="30" customHeight="1">
      <c r="A6" s="12"/>
      <c r="B6" s="105"/>
      <c r="C6" s="597" t="s">
        <v>87</v>
      </c>
      <c r="D6" s="597"/>
      <c r="E6" s="597"/>
      <c r="F6" s="597"/>
      <c r="G6" s="597"/>
      <c r="H6" s="597"/>
      <c r="I6" s="597"/>
      <c r="J6" s="597"/>
      <c r="K6" s="597"/>
      <c r="L6" s="597"/>
      <c r="M6" s="597"/>
      <c r="N6" s="597"/>
      <c r="O6" s="597"/>
      <c r="P6" s="597"/>
      <c r="Q6" s="597"/>
      <c r="R6" s="597"/>
      <c r="S6" s="597"/>
      <c r="T6" s="597"/>
      <c r="U6" s="597"/>
      <c r="V6" s="597"/>
      <c r="W6" s="597"/>
      <c r="X6" s="106"/>
      <c r="Y6" s="13"/>
      <c r="AA6" s="14"/>
      <c r="AB6" s="14"/>
      <c r="AC6" s="14"/>
      <c r="AD6" s="14"/>
      <c r="AE6" s="14"/>
      <c r="AF6" s="14"/>
    </row>
    <row r="7" spans="1:32" ht="47" customHeight="1">
      <c r="A7" s="12"/>
      <c r="B7" s="107"/>
      <c r="C7" s="589" t="s">
        <v>369</v>
      </c>
      <c r="D7" s="589"/>
      <c r="E7" s="589"/>
      <c r="F7" s="589"/>
      <c r="G7" s="589"/>
      <c r="H7" s="589"/>
      <c r="I7" s="589"/>
      <c r="J7" s="589"/>
      <c r="K7" s="589"/>
      <c r="L7" s="589"/>
      <c r="M7" s="589"/>
      <c r="N7" s="589"/>
      <c r="O7" s="589"/>
      <c r="P7" s="589"/>
      <c r="Q7" s="589"/>
      <c r="R7" s="589"/>
      <c r="S7" s="589"/>
      <c r="T7" s="589"/>
      <c r="U7" s="589"/>
      <c r="V7" s="589"/>
      <c r="W7" s="589"/>
      <c r="X7" s="106"/>
      <c r="Y7" s="13"/>
      <c r="AA7" s="14"/>
      <c r="AB7" s="14"/>
      <c r="AC7" s="14"/>
      <c r="AD7" s="14"/>
      <c r="AE7" s="14"/>
      <c r="AF7" s="14"/>
    </row>
    <row r="8" spans="1:32" ht="4" customHeight="1">
      <c r="A8" s="17"/>
      <c r="B8" s="109"/>
      <c r="C8" s="110"/>
      <c r="D8" s="110"/>
      <c r="E8" s="110"/>
      <c r="F8" s="110"/>
      <c r="G8" s="110"/>
      <c r="H8" s="110"/>
      <c r="I8" s="110"/>
      <c r="J8" s="110"/>
      <c r="K8" s="110"/>
      <c r="L8" s="110"/>
      <c r="M8" s="110"/>
      <c r="N8" s="110"/>
      <c r="O8" s="110"/>
      <c r="P8" s="110"/>
      <c r="Q8" s="110"/>
      <c r="R8" s="110"/>
      <c r="S8" s="110"/>
      <c r="T8" s="110"/>
      <c r="U8" s="110"/>
      <c r="V8" s="110"/>
      <c r="W8" s="471"/>
      <c r="X8" s="111"/>
      <c r="Y8" s="20"/>
      <c r="Z8" s="6"/>
      <c r="AA8" s="21"/>
      <c r="AB8" s="21"/>
      <c r="AC8" s="21"/>
      <c r="AD8" s="21"/>
      <c r="AE8" s="21"/>
    </row>
    <row r="9" spans="1:32" ht="4" customHeight="1">
      <c r="A9" s="12"/>
      <c r="B9" s="180"/>
      <c r="C9" s="180"/>
      <c r="D9" s="180"/>
      <c r="E9" s="180"/>
      <c r="F9" s="180"/>
      <c r="G9" s="180"/>
      <c r="H9" s="180"/>
      <c r="I9" s="180"/>
      <c r="J9" s="180"/>
      <c r="K9" s="180"/>
      <c r="L9" s="180"/>
      <c r="M9" s="180"/>
      <c r="N9" s="180"/>
      <c r="O9" s="180"/>
      <c r="P9" s="180"/>
      <c r="Q9" s="180"/>
      <c r="R9" s="180"/>
      <c r="S9" s="180"/>
      <c r="T9" s="180"/>
      <c r="U9" s="180"/>
      <c r="V9" s="180"/>
      <c r="W9" s="469"/>
      <c r="X9" s="180"/>
      <c r="Y9" s="13"/>
      <c r="AA9" s="14"/>
      <c r="AB9" s="14"/>
      <c r="AC9" s="14"/>
      <c r="AD9" s="14"/>
      <c r="AE9" s="14"/>
      <c r="AF9" s="14"/>
    </row>
    <row r="10" spans="1:32" ht="35" customHeight="1">
      <c r="A10" s="12"/>
      <c r="B10" s="141"/>
      <c r="C10" s="561" t="s">
        <v>17</v>
      </c>
      <c r="D10" s="561"/>
      <c r="E10" s="561"/>
      <c r="F10" s="561"/>
      <c r="G10" s="561"/>
      <c r="H10" s="561"/>
      <c r="I10" s="561"/>
      <c r="J10" s="561"/>
      <c r="K10" s="141"/>
      <c r="L10" s="180"/>
      <c r="M10" s="140"/>
      <c r="N10" s="560" t="s">
        <v>378</v>
      </c>
      <c r="O10" s="560"/>
      <c r="P10" s="560"/>
      <c r="Q10" s="560"/>
      <c r="R10" s="560"/>
      <c r="S10" s="560"/>
      <c r="T10" s="560"/>
      <c r="U10" s="560"/>
      <c r="V10" s="560"/>
      <c r="W10" s="560"/>
      <c r="X10" s="140"/>
      <c r="Y10" s="13"/>
    </row>
    <row r="11" spans="1:32" ht="3.75" customHeight="1">
      <c r="A11" s="12"/>
      <c r="B11" s="119"/>
      <c r="C11" s="120"/>
      <c r="D11" s="120"/>
      <c r="E11" s="120"/>
      <c r="F11" s="120"/>
      <c r="G11" s="120"/>
      <c r="H11" s="120"/>
      <c r="I11" s="120"/>
      <c r="J11" s="120"/>
      <c r="K11" s="121"/>
      <c r="L11" s="180"/>
      <c r="M11" s="122"/>
      <c r="N11" s="123"/>
      <c r="O11" s="123"/>
      <c r="P11" s="123"/>
      <c r="Q11" s="123"/>
      <c r="R11" s="123"/>
      <c r="S11" s="123"/>
      <c r="T11" s="123"/>
      <c r="U11" s="123"/>
      <c r="V11" s="123"/>
      <c r="W11" s="472"/>
      <c r="X11" s="124"/>
      <c r="Y11" s="13"/>
    </row>
    <row r="12" spans="1:32" ht="15" customHeight="1">
      <c r="A12" s="12"/>
      <c r="B12" s="125"/>
      <c r="C12" s="558" t="s">
        <v>39</v>
      </c>
      <c r="D12" s="558"/>
      <c r="E12" s="558"/>
      <c r="F12" s="558"/>
      <c r="G12" s="558"/>
      <c r="H12" s="558"/>
      <c r="I12" s="178"/>
      <c r="J12" s="183"/>
      <c r="K12" s="126"/>
      <c r="L12" s="179"/>
      <c r="M12" s="127"/>
      <c r="N12" s="558" t="s">
        <v>40</v>
      </c>
      <c r="O12" s="558"/>
      <c r="P12" s="558"/>
      <c r="Q12" s="178"/>
      <c r="R12" s="562">
        <f>SUM(W53)</f>
        <v>0</v>
      </c>
      <c r="S12" s="563"/>
      <c r="T12" s="563"/>
      <c r="U12" s="564"/>
      <c r="V12" s="178"/>
      <c r="W12" s="473"/>
      <c r="X12" s="128"/>
      <c r="Y12" s="13"/>
    </row>
    <row r="13" spans="1:32" ht="3.75" customHeight="1">
      <c r="A13" s="17"/>
      <c r="B13" s="129"/>
      <c r="C13" s="178"/>
      <c r="D13" s="178"/>
      <c r="E13" s="178"/>
      <c r="F13" s="178"/>
      <c r="G13" s="178"/>
      <c r="H13" s="178"/>
      <c r="I13" s="178"/>
      <c r="J13" s="130"/>
      <c r="K13" s="131"/>
      <c r="L13" s="36"/>
      <c r="M13" s="127"/>
      <c r="N13" s="178"/>
      <c r="O13" s="178"/>
      <c r="P13" s="178"/>
      <c r="Q13" s="178"/>
      <c r="R13" s="178"/>
      <c r="S13" s="178"/>
      <c r="T13" s="178"/>
      <c r="U13" s="178"/>
      <c r="V13" s="178"/>
      <c r="W13" s="473"/>
      <c r="X13" s="132"/>
      <c r="Y13" s="20"/>
      <c r="Z13" s="6"/>
      <c r="AA13" s="21"/>
      <c r="AB13" s="21"/>
      <c r="AC13" s="21"/>
      <c r="AD13" s="21"/>
      <c r="AE13" s="21"/>
    </row>
    <row r="14" spans="1:32" ht="15" customHeight="1">
      <c r="A14" s="12"/>
      <c r="B14" s="125"/>
      <c r="C14" s="558" t="s">
        <v>379</v>
      </c>
      <c r="D14" s="558"/>
      <c r="E14" s="558"/>
      <c r="F14" s="558"/>
      <c r="G14" s="558"/>
      <c r="H14" s="558"/>
      <c r="I14" s="178"/>
      <c r="J14" s="183"/>
      <c r="K14" s="126"/>
      <c r="L14" s="179"/>
      <c r="M14" s="127"/>
      <c r="N14" s="558" t="s">
        <v>380</v>
      </c>
      <c r="O14" s="558"/>
      <c r="P14" s="558"/>
      <c r="Q14" s="178"/>
      <c r="R14" s="565"/>
      <c r="S14" s="566"/>
      <c r="T14" s="566"/>
      <c r="U14" s="566"/>
      <c r="V14" s="566"/>
      <c r="W14" s="567"/>
      <c r="X14" s="128"/>
      <c r="Y14" s="13"/>
      <c r="AA14" s="21"/>
      <c r="AB14" s="21"/>
      <c r="AC14" s="21"/>
      <c r="AD14" s="21"/>
      <c r="AE14" s="21"/>
    </row>
    <row r="15" spans="1:32" ht="3.75" customHeight="1">
      <c r="A15" s="17"/>
      <c r="B15" s="129"/>
      <c r="C15" s="178"/>
      <c r="D15" s="178"/>
      <c r="E15" s="178"/>
      <c r="F15" s="178"/>
      <c r="G15" s="178"/>
      <c r="H15" s="178"/>
      <c r="I15" s="178"/>
      <c r="J15" s="130"/>
      <c r="K15" s="131"/>
      <c r="L15" s="36"/>
      <c r="M15" s="127"/>
      <c r="N15" s="178"/>
      <c r="O15" s="178"/>
      <c r="P15" s="178"/>
      <c r="Q15" s="178"/>
      <c r="R15" s="178"/>
      <c r="S15" s="178"/>
      <c r="T15" s="178"/>
      <c r="U15" s="178"/>
      <c r="V15" s="178"/>
      <c r="W15" s="473"/>
      <c r="X15" s="132"/>
      <c r="Y15" s="20"/>
      <c r="Z15" s="6"/>
      <c r="AA15" s="21"/>
      <c r="AB15" s="21"/>
      <c r="AC15" s="21"/>
      <c r="AD15" s="21"/>
      <c r="AE15" s="21"/>
    </row>
    <row r="16" spans="1:32" ht="15" customHeight="1">
      <c r="A16" s="12"/>
      <c r="B16" s="125"/>
      <c r="C16" s="558" t="s">
        <v>24</v>
      </c>
      <c r="D16" s="558"/>
      <c r="E16" s="558"/>
      <c r="F16" s="558"/>
      <c r="G16" s="558"/>
      <c r="H16" s="558"/>
      <c r="I16" s="178"/>
      <c r="J16" s="183"/>
      <c r="K16" s="126"/>
      <c r="L16" s="179"/>
      <c r="M16" s="127"/>
      <c r="N16" s="558" t="s">
        <v>383</v>
      </c>
      <c r="O16" s="558"/>
      <c r="P16" s="558"/>
      <c r="Q16" s="178"/>
      <c r="R16" s="565"/>
      <c r="S16" s="566"/>
      <c r="T16" s="566"/>
      <c r="U16" s="566"/>
      <c r="V16" s="566"/>
      <c r="W16" s="567"/>
      <c r="X16" s="128"/>
      <c r="Y16" s="13"/>
      <c r="AA16" s="21"/>
      <c r="AB16" s="21"/>
      <c r="AC16" s="21"/>
      <c r="AD16" s="21"/>
      <c r="AE16" s="21"/>
    </row>
    <row r="17" spans="1:34" ht="3.75" customHeight="1">
      <c r="A17" s="12"/>
      <c r="B17" s="125"/>
      <c r="C17" s="178"/>
      <c r="D17" s="178"/>
      <c r="E17" s="178"/>
      <c r="F17" s="178"/>
      <c r="G17" s="178"/>
      <c r="H17" s="178"/>
      <c r="I17" s="178"/>
      <c r="J17" s="130"/>
      <c r="K17" s="126"/>
      <c r="L17" s="179"/>
      <c r="M17" s="127"/>
      <c r="N17" s="178"/>
      <c r="O17" s="178"/>
      <c r="P17" s="178"/>
      <c r="Q17" s="178"/>
      <c r="R17" s="178"/>
      <c r="S17" s="178"/>
      <c r="T17" s="178"/>
      <c r="U17" s="178"/>
      <c r="V17" s="178"/>
      <c r="W17" s="473"/>
      <c r="X17" s="128"/>
      <c r="Y17" s="13"/>
      <c r="AA17" s="21"/>
      <c r="AB17" s="21"/>
      <c r="AC17" s="21"/>
      <c r="AD17" s="21"/>
      <c r="AE17" s="21"/>
    </row>
    <row r="18" spans="1:34" ht="15" customHeight="1">
      <c r="A18" s="12"/>
      <c r="B18" s="125"/>
      <c r="C18" s="558" t="s">
        <v>383</v>
      </c>
      <c r="D18" s="558"/>
      <c r="E18" s="558"/>
      <c r="F18" s="558"/>
      <c r="G18" s="558"/>
      <c r="H18" s="558"/>
      <c r="I18" s="178"/>
      <c r="J18" s="183"/>
      <c r="K18" s="126"/>
      <c r="L18" s="179"/>
      <c r="M18" s="127"/>
      <c r="N18" s="558" t="s">
        <v>381</v>
      </c>
      <c r="O18" s="558"/>
      <c r="P18" s="558"/>
      <c r="Q18" s="178"/>
      <c r="R18" s="565"/>
      <c r="S18" s="566"/>
      <c r="T18" s="566"/>
      <c r="U18" s="566"/>
      <c r="V18" s="566"/>
      <c r="W18" s="567"/>
      <c r="X18" s="128"/>
      <c r="Y18" s="13"/>
      <c r="AA18" s="21"/>
      <c r="AB18" s="21"/>
      <c r="AC18" s="21"/>
      <c r="AD18" s="21"/>
      <c r="AE18" s="21"/>
    </row>
    <row r="19" spans="1:34" ht="3.75" customHeight="1">
      <c r="A19" s="12"/>
      <c r="B19" s="125"/>
      <c r="C19" s="178"/>
      <c r="D19" s="178"/>
      <c r="E19" s="178"/>
      <c r="F19" s="178"/>
      <c r="G19" s="178"/>
      <c r="H19" s="178"/>
      <c r="I19" s="178"/>
      <c r="J19" s="130"/>
      <c r="K19" s="126"/>
      <c r="L19" s="179"/>
      <c r="M19" s="127"/>
      <c r="N19" s="178"/>
      <c r="O19" s="178"/>
      <c r="P19" s="178"/>
      <c r="Q19" s="178"/>
      <c r="R19" s="178"/>
      <c r="S19" s="178"/>
      <c r="T19" s="178"/>
      <c r="U19" s="178"/>
      <c r="V19" s="178"/>
      <c r="W19" s="473"/>
      <c r="X19" s="128"/>
      <c r="Y19" s="13"/>
      <c r="AA19" s="21"/>
      <c r="AB19" s="21"/>
      <c r="AC19" s="21"/>
      <c r="AD19" s="21"/>
      <c r="AE19" s="21"/>
    </row>
    <row r="20" spans="1:34" ht="15" customHeight="1">
      <c r="A20" s="12"/>
      <c r="B20" s="125"/>
      <c r="C20" s="558" t="s">
        <v>38</v>
      </c>
      <c r="D20" s="558"/>
      <c r="E20" s="558"/>
      <c r="F20" s="558"/>
      <c r="G20" s="558"/>
      <c r="H20" s="558"/>
      <c r="I20" s="178"/>
      <c r="J20" s="184"/>
      <c r="K20" s="126"/>
      <c r="L20" s="179"/>
      <c r="M20" s="127"/>
      <c r="N20" s="558" t="s">
        <v>399</v>
      </c>
      <c r="O20" s="558"/>
      <c r="P20" s="558"/>
      <c r="Q20" s="178"/>
      <c r="R20" s="595"/>
      <c r="S20" s="596"/>
      <c r="T20" s="596"/>
      <c r="U20" s="596"/>
      <c r="V20" s="596"/>
      <c r="W20" s="596"/>
      <c r="X20" s="128"/>
      <c r="Y20" s="13"/>
    </row>
    <row r="21" spans="1:34" ht="3.75" customHeight="1">
      <c r="A21" s="12"/>
      <c r="B21" s="125"/>
      <c r="C21" s="178"/>
      <c r="D21" s="178"/>
      <c r="E21" s="178"/>
      <c r="F21" s="178"/>
      <c r="G21" s="178"/>
      <c r="H21" s="178"/>
      <c r="I21" s="178"/>
      <c r="J21" s="130"/>
      <c r="K21" s="126"/>
      <c r="L21" s="179"/>
      <c r="M21" s="127"/>
      <c r="N21" s="178"/>
      <c r="O21" s="178"/>
      <c r="P21" s="178"/>
      <c r="Q21" s="178"/>
      <c r="R21" s="178"/>
      <c r="S21" s="178"/>
      <c r="T21" s="178"/>
      <c r="U21" s="178"/>
      <c r="V21" s="178"/>
      <c r="W21" s="473"/>
      <c r="X21" s="128"/>
      <c r="Y21" s="13"/>
    </row>
    <row r="22" spans="1:34" ht="15" customHeight="1">
      <c r="A22" s="12"/>
      <c r="B22" s="125"/>
      <c r="C22" s="558" t="s">
        <v>0</v>
      </c>
      <c r="D22" s="558"/>
      <c r="E22" s="558"/>
      <c r="F22" s="558"/>
      <c r="G22" s="558"/>
      <c r="H22" s="558"/>
      <c r="I22" s="178"/>
      <c r="J22" s="229"/>
      <c r="K22" s="126"/>
      <c r="L22" s="179"/>
      <c r="M22" s="127"/>
      <c r="N22" s="558" t="s">
        <v>382</v>
      </c>
      <c r="O22" s="558"/>
      <c r="P22" s="558"/>
      <c r="Q22" s="178"/>
      <c r="R22" s="565"/>
      <c r="S22" s="566"/>
      <c r="T22" s="566"/>
      <c r="U22" s="566"/>
      <c r="V22" s="566"/>
      <c r="W22" s="567"/>
      <c r="X22" s="128"/>
      <c r="Y22" s="13"/>
    </row>
    <row r="23" spans="1:34" ht="3.75" customHeight="1">
      <c r="A23" s="12"/>
      <c r="B23" s="125"/>
      <c r="C23" s="178"/>
      <c r="D23" s="178"/>
      <c r="E23" s="178"/>
      <c r="F23" s="178"/>
      <c r="G23" s="178"/>
      <c r="H23" s="178"/>
      <c r="I23" s="178"/>
      <c r="J23" s="130"/>
      <c r="K23" s="126"/>
      <c r="L23" s="179"/>
      <c r="M23" s="133"/>
      <c r="N23" s="134"/>
      <c r="O23" s="134"/>
      <c r="P23" s="134"/>
      <c r="Q23" s="134"/>
      <c r="R23" s="134"/>
      <c r="S23" s="134"/>
      <c r="T23" s="134"/>
      <c r="U23" s="134"/>
      <c r="V23" s="134"/>
      <c r="W23" s="474"/>
      <c r="X23" s="135"/>
      <c r="Y23" s="13"/>
    </row>
    <row r="24" spans="1:34" ht="15" customHeight="1">
      <c r="A24" s="12"/>
      <c r="B24" s="125"/>
      <c r="C24" s="558" t="s">
        <v>41</v>
      </c>
      <c r="D24" s="558"/>
      <c r="E24" s="558"/>
      <c r="F24" s="558"/>
      <c r="G24" s="558"/>
      <c r="H24" s="558"/>
      <c r="I24" s="178"/>
      <c r="J24" s="184"/>
      <c r="K24" s="126"/>
      <c r="L24" s="179"/>
      <c r="M24" s="179"/>
      <c r="N24" s="179"/>
      <c r="O24" s="179"/>
      <c r="P24" s="179"/>
      <c r="Q24" s="179"/>
      <c r="R24" s="179"/>
      <c r="S24" s="179"/>
      <c r="T24" s="179"/>
      <c r="U24" s="179"/>
      <c r="V24" s="179"/>
      <c r="W24" s="469"/>
      <c r="X24" s="180"/>
      <c r="Y24" s="13"/>
      <c r="AA24" s="11"/>
      <c r="AB24" s="11"/>
      <c r="AC24" s="11"/>
      <c r="AD24" s="11"/>
      <c r="AE24" s="11"/>
      <c r="AF24" s="11"/>
    </row>
    <row r="25" spans="1:34" ht="3.75" customHeight="1">
      <c r="A25" s="12"/>
      <c r="B25" s="125"/>
      <c r="C25" s="178"/>
      <c r="D25" s="178"/>
      <c r="E25" s="178"/>
      <c r="F25" s="178"/>
      <c r="G25" s="178"/>
      <c r="H25" s="178"/>
      <c r="I25" s="178"/>
      <c r="J25" s="130"/>
      <c r="K25" s="126"/>
      <c r="L25" s="179"/>
      <c r="M25" s="179"/>
      <c r="N25" s="179"/>
      <c r="O25" s="179"/>
      <c r="P25" s="179"/>
      <c r="Q25" s="179"/>
      <c r="R25" s="179"/>
      <c r="S25" s="179"/>
      <c r="T25" s="179"/>
      <c r="U25" s="179"/>
      <c r="V25" s="179"/>
      <c r="W25" s="469"/>
      <c r="X25" s="180"/>
      <c r="Y25" s="13"/>
      <c r="AE25" s="22"/>
      <c r="AF25" s="22"/>
    </row>
    <row r="26" spans="1:34" ht="15" customHeight="1">
      <c r="A26" s="12"/>
      <c r="B26" s="125"/>
      <c r="C26" s="558" t="s">
        <v>384</v>
      </c>
      <c r="D26" s="558"/>
      <c r="E26" s="558"/>
      <c r="F26" s="558"/>
      <c r="G26" s="558"/>
      <c r="H26" s="558"/>
      <c r="I26" s="178"/>
      <c r="J26" s="185"/>
      <c r="K26" s="126"/>
      <c r="L26" s="179"/>
      <c r="M26" s="179"/>
      <c r="N26" s="591" t="s">
        <v>1</v>
      </c>
      <c r="O26" s="591"/>
      <c r="P26" s="591"/>
      <c r="Q26" s="179"/>
      <c r="R26" s="592"/>
      <c r="S26" s="593"/>
      <c r="T26" s="593"/>
      <c r="U26" s="593"/>
      <c r="V26" s="593"/>
      <c r="W26" s="594"/>
      <c r="X26" s="180"/>
      <c r="Y26" s="13"/>
    </row>
    <row r="27" spans="1:34" ht="3.75" customHeight="1">
      <c r="A27" s="12"/>
      <c r="B27" s="136"/>
      <c r="C27" s="137"/>
      <c r="D27" s="137"/>
      <c r="E27" s="137"/>
      <c r="F27" s="137"/>
      <c r="G27" s="137"/>
      <c r="H27" s="137"/>
      <c r="I27" s="137"/>
      <c r="J27" s="138"/>
      <c r="K27" s="139"/>
      <c r="L27" s="18"/>
      <c r="M27" s="179"/>
      <c r="N27" s="179"/>
      <c r="O27" s="179"/>
      <c r="P27" s="179"/>
      <c r="Q27" s="179"/>
      <c r="R27" s="179"/>
      <c r="S27" s="179"/>
      <c r="T27" s="179"/>
      <c r="U27" s="179"/>
      <c r="V27" s="179"/>
      <c r="W27" s="469"/>
      <c r="X27" s="180"/>
      <c r="Y27" s="13"/>
    </row>
    <row r="28" spans="1:34" ht="7.75" customHeight="1">
      <c r="A28" s="12"/>
      <c r="B28" s="180"/>
      <c r="C28" s="180"/>
      <c r="D28" s="180"/>
      <c r="E28" s="180"/>
      <c r="F28" s="180"/>
      <c r="G28" s="180"/>
      <c r="H28" s="180"/>
      <c r="I28" s="180"/>
      <c r="J28" s="24"/>
      <c r="K28" s="180"/>
      <c r="L28" s="180"/>
      <c r="M28" s="180"/>
      <c r="N28" s="180"/>
      <c r="O28" s="180"/>
      <c r="P28" s="180"/>
      <c r="Q28" s="180"/>
      <c r="R28" s="180"/>
      <c r="S28" s="180"/>
      <c r="T28" s="180"/>
      <c r="U28" s="180"/>
      <c r="V28" s="180"/>
      <c r="W28" s="475"/>
      <c r="X28" s="180"/>
      <c r="Y28" s="13"/>
    </row>
    <row r="29" spans="1:34" ht="4" customHeight="1">
      <c r="A29" s="12"/>
      <c r="B29" s="25"/>
      <c r="C29" s="26"/>
      <c r="D29" s="26"/>
      <c r="E29" s="26"/>
      <c r="F29" s="26"/>
      <c r="G29" s="26"/>
      <c r="H29" s="26"/>
      <c r="I29" s="26"/>
      <c r="J29" s="27"/>
      <c r="K29" s="26"/>
      <c r="L29" s="26"/>
      <c r="M29" s="26"/>
      <c r="N29" s="26"/>
      <c r="O29" s="26"/>
      <c r="P29" s="26"/>
      <c r="Q29" s="26"/>
      <c r="R29" s="26"/>
      <c r="S29" s="26"/>
      <c r="T29" s="26"/>
      <c r="U29" s="26"/>
      <c r="V29" s="26"/>
      <c r="W29" s="476"/>
      <c r="X29" s="28"/>
      <c r="Y29" s="13"/>
    </row>
    <row r="30" spans="1:34" ht="18" customHeight="1">
      <c r="A30" s="12"/>
      <c r="B30" s="15"/>
      <c r="C30" s="186" t="s">
        <v>19</v>
      </c>
      <c r="D30" s="187"/>
      <c r="E30" s="590" t="s">
        <v>10</v>
      </c>
      <c r="F30" s="590"/>
      <c r="G30" s="590"/>
      <c r="H30" s="590"/>
      <c r="I30" s="590"/>
      <c r="J30" s="590"/>
      <c r="K30" s="590"/>
      <c r="L30" s="590"/>
      <c r="M30" s="590"/>
      <c r="N30" s="590"/>
      <c r="O30" s="590"/>
      <c r="P30" s="590"/>
      <c r="Q30" s="590"/>
      <c r="R30" s="590"/>
      <c r="S30" s="590"/>
      <c r="T30" s="590"/>
      <c r="U30" s="590"/>
      <c r="V30" s="590"/>
      <c r="W30" s="590"/>
      <c r="X30" s="16"/>
      <c r="Y30" s="13"/>
    </row>
    <row r="31" spans="1:34" ht="4" customHeight="1">
      <c r="A31" s="12"/>
      <c r="B31" s="15"/>
      <c r="C31" s="180"/>
      <c r="D31" s="180"/>
      <c r="E31" s="180"/>
      <c r="F31" s="180"/>
      <c r="G31" s="180"/>
      <c r="H31" s="180"/>
      <c r="I31" s="180"/>
      <c r="J31" s="180"/>
      <c r="K31" s="180"/>
      <c r="L31" s="180"/>
      <c r="M31" s="180"/>
      <c r="N31" s="180"/>
      <c r="O31" s="180"/>
      <c r="P31" s="180"/>
      <c r="Q31" s="180"/>
      <c r="R31" s="180"/>
      <c r="S31" s="180"/>
      <c r="T31" s="180"/>
      <c r="U31" s="180"/>
      <c r="V31" s="180"/>
      <c r="W31" s="469"/>
      <c r="X31" s="16"/>
      <c r="Y31" s="13"/>
    </row>
    <row r="32" spans="1:34" s="453" customFormat="1" ht="20" customHeight="1" thickBot="1">
      <c r="A32" s="447"/>
      <c r="B32" s="448"/>
      <c r="C32" s="449" t="s">
        <v>11</v>
      </c>
      <c r="D32" s="450"/>
      <c r="E32" s="539" t="s">
        <v>12</v>
      </c>
      <c r="F32" s="540"/>
      <c r="G32" s="540"/>
      <c r="H32" s="540"/>
      <c r="I32" s="540"/>
      <c r="J32" s="540"/>
      <c r="K32" s="540"/>
      <c r="L32" s="540"/>
      <c r="M32" s="540"/>
      <c r="N32" s="540"/>
      <c r="O32" s="540"/>
      <c r="P32" s="540"/>
      <c r="Q32" s="540"/>
      <c r="R32" s="540"/>
      <c r="S32" s="540"/>
      <c r="T32" s="540"/>
      <c r="U32" s="540"/>
      <c r="V32" s="540"/>
      <c r="W32" s="541"/>
      <c r="X32" s="451"/>
      <c r="Y32" s="452"/>
      <c r="AA32" s="454"/>
      <c r="AB32" s="454"/>
      <c r="AC32" s="454"/>
      <c r="AD32" s="454"/>
      <c r="AE32" s="454"/>
      <c r="AF32" s="454"/>
      <c r="AG32" s="454"/>
      <c r="AH32" s="455"/>
    </row>
    <row r="33" spans="1:34" s="453" customFormat="1" ht="5" customHeight="1" thickTop="1">
      <c r="A33" s="447"/>
      <c r="B33" s="448"/>
      <c r="C33" s="495"/>
      <c r="D33" s="496"/>
      <c r="E33" s="497"/>
      <c r="F33" s="497"/>
      <c r="G33" s="497"/>
      <c r="H33" s="497"/>
      <c r="I33" s="497"/>
      <c r="J33" s="497"/>
      <c r="K33" s="497"/>
      <c r="L33" s="497"/>
      <c r="M33" s="497"/>
      <c r="N33" s="497"/>
      <c r="O33" s="496"/>
      <c r="P33"/>
      <c r="Q33"/>
      <c r="R33"/>
      <c r="S33"/>
      <c r="T33"/>
      <c r="U33"/>
      <c r="V33"/>
      <c r="W33"/>
      <c r="X33" s="451"/>
      <c r="Y33" s="452"/>
      <c r="AA33" s="454"/>
      <c r="AB33" s="454"/>
      <c r="AC33" s="454"/>
      <c r="AD33" s="454"/>
      <c r="AE33" s="454"/>
      <c r="AF33" s="454"/>
      <c r="AG33" s="454"/>
      <c r="AH33" s="455"/>
    </row>
    <row r="34" spans="1:34" ht="28" customHeight="1">
      <c r="A34" s="12"/>
      <c r="B34" s="15"/>
      <c r="C34" s="586" t="s">
        <v>394</v>
      </c>
      <c r="D34" s="587"/>
      <c r="E34" s="587"/>
      <c r="F34" s="587"/>
      <c r="G34" s="587"/>
      <c r="H34" s="587"/>
      <c r="I34" s="587"/>
      <c r="J34" s="587"/>
      <c r="K34" s="587"/>
      <c r="L34" s="587"/>
      <c r="M34" s="587"/>
      <c r="N34" s="587"/>
      <c r="O34" s="587"/>
      <c r="P34" s="587"/>
      <c r="Q34" s="587"/>
      <c r="R34" s="587"/>
      <c r="S34" s="587"/>
      <c r="T34" s="587"/>
      <c r="U34" s="587"/>
      <c r="V34" s="587"/>
      <c r="W34" s="588"/>
      <c r="X34" s="16"/>
      <c r="Y34" s="13"/>
    </row>
    <row r="35" spans="1:34" s="6" customFormat="1" ht="6" customHeight="1">
      <c r="A35" s="17"/>
      <c r="B35" s="23"/>
      <c r="C35" s="456"/>
      <c r="D35" s="457"/>
      <c r="E35" s="458"/>
      <c r="F35" s="458"/>
      <c r="G35" s="458"/>
      <c r="H35" s="458"/>
      <c r="I35" s="458"/>
      <c r="J35" s="458"/>
      <c r="K35" s="458"/>
      <c r="L35" s="458"/>
      <c r="M35" s="458"/>
      <c r="N35" s="458"/>
      <c r="O35" s="457"/>
      <c r="P35" s="457"/>
      <c r="Q35" s="457"/>
      <c r="R35" s="457"/>
      <c r="S35" s="457"/>
      <c r="T35" s="457"/>
      <c r="U35" s="457"/>
      <c r="V35" s="457"/>
      <c r="W35" s="477"/>
      <c r="X35" s="19"/>
      <c r="Y35" s="20"/>
      <c r="AA35" s="5"/>
      <c r="AB35" s="5"/>
      <c r="AC35" s="5"/>
      <c r="AD35" s="5"/>
      <c r="AE35" s="5"/>
      <c r="AF35" s="5"/>
      <c r="AG35" s="5"/>
    </row>
    <row r="36" spans="1:34" ht="15" customHeight="1">
      <c r="A36" s="12"/>
      <c r="B36" s="15"/>
      <c r="C36" s="550" t="s">
        <v>367</v>
      </c>
      <c r="D36" s="551"/>
      <c r="E36" s="552"/>
      <c r="F36" s="552"/>
      <c r="G36" s="552"/>
      <c r="H36" s="552"/>
      <c r="I36" s="552"/>
      <c r="J36" s="552"/>
      <c r="K36" s="552"/>
      <c r="L36" s="552"/>
      <c r="M36" s="552"/>
      <c r="N36" s="552"/>
      <c r="O36" s="551"/>
      <c r="P36" s="551"/>
      <c r="Q36" s="551"/>
      <c r="R36" s="551"/>
      <c r="S36" s="551"/>
      <c r="T36" s="551"/>
      <c r="U36" s="551"/>
      <c r="V36" s="551"/>
      <c r="W36" s="559"/>
      <c r="X36" s="16"/>
      <c r="Y36" s="13"/>
    </row>
    <row r="37" spans="1:34" ht="32" customHeight="1">
      <c r="A37" s="12"/>
      <c r="B37" s="23"/>
      <c r="C37" s="459">
        <v>1</v>
      </c>
      <c r="D37" s="117"/>
      <c r="E37" s="443" t="s">
        <v>368</v>
      </c>
      <c r="F37" s="444"/>
      <c r="G37" s="444"/>
      <c r="H37" s="444"/>
      <c r="I37" s="444"/>
      <c r="J37" s="444"/>
      <c r="K37" s="444"/>
      <c r="L37" s="577" t="s">
        <v>386</v>
      </c>
      <c r="M37" s="578"/>
      <c r="N37" s="578"/>
      <c r="O37" s="578"/>
      <c r="P37" s="578"/>
      <c r="Q37" s="578"/>
      <c r="R37" s="578"/>
      <c r="S37" s="578"/>
      <c r="T37" s="578"/>
      <c r="U37" s="578"/>
      <c r="V37" s="578"/>
      <c r="W37" s="579"/>
      <c r="X37" s="16"/>
      <c r="Y37" s="13"/>
    </row>
    <row r="38" spans="1:34" ht="9" customHeight="1">
      <c r="A38" s="12"/>
      <c r="B38" s="23"/>
      <c r="C38" s="445"/>
      <c r="D38" s="117"/>
      <c r="E38" s="446"/>
      <c r="F38" s="446"/>
      <c r="G38" s="446"/>
      <c r="H38" s="446"/>
      <c r="I38" s="446"/>
      <c r="J38" s="446"/>
      <c r="K38" s="446"/>
      <c r="L38"/>
      <c r="M38"/>
      <c r="N38"/>
      <c r="O38"/>
      <c r="P38"/>
      <c r="Q38"/>
      <c r="R38"/>
      <c r="S38"/>
      <c r="T38"/>
      <c r="U38"/>
      <c r="V38"/>
      <c r="W38" s="478"/>
      <c r="X38" s="16"/>
      <c r="Y38" s="13"/>
    </row>
    <row r="39" spans="1:34" ht="15" customHeight="1">
      <c r="A39" s="12"/>
      <c r="B39" s="15"/>
      <c r="C39" s="583" t="s">
        <v>28</v>
      </c>
      <c r="D39" s="552"/>
      <c r="E39" s="552"/>
      <c r="F39" s="552"/>
      <c r="G39" s="552"/>
      <c r="H39" s="552"/>
      <c r="I39" s="552"/>
      <c r="J39" s="552"/>
      <c r="K39" s="552"/>
      <c r="L39" s="552"/>
      <c r="M39" s="552"/>
      <c r="N39" s="552"/>
      <c r="O39" s="552"/>
      <c r="P39" s="552"/>
      <c r="Q39" s="552"/>
      <c r="R39" s="460"/>
      <c r="S39" s="584" t="s">
        <v>387</v>
      </c>
      <c r="T39" s="584"/>
      <c r="U39" s="584"/>
      <c r="V39" s="460"/>
      <c r="W39" s="479" t="s">
        <v>388</v>
      </c>
      <c r="X39" s="16"/>
      <c r="Y39" s="13"/>
    </row>
    <row r="40" spans="1:34" ht="15" customHeight="1">
      <c r="A40" s="12"/>
      <c r="B40" s="23"/>
      <c r="C40" s="1">
        <v>2</v>
      </c>
      <c r="D40" s="117"/>
      <c r="E40" s="542" t="s">
        <v>20</v>
      </c>
      <c r="F40" s="543"/>
      <c r="G40" s="543"/>
      <c r="H40" s="543"/>
      <c r="I40" s="543"/>
      <c r="J40" s="543"/>
      <c r="K40" s="543"/>
      <c r="L40" s="543"/>
      <c r="M40" s="543"/>
      <c r="N40" s="544"/>
      <c r="O40" s="117"/>
      <c r="P40" s="570">
        <v>43238</v>
      </c>
      <c r="Q40" s="571"/>
      <c r="R40" s="2"/>
      <c r="S40" s="545">
        <f>Electrics!O41</f>
        <v>0</v>
      </c>
      <c r="T40" s="545"/>
      <c r="U40" s="545"/>
      <c r="V40" s="117"/>
      <c r="W40" s="466">
        <f>S40*1.15</f>
        <v>0</v>
      </c>
      <c r="X40" s="16"/>
      <c r="Y40" s="13"/>
    </row>
    <row r="41" spans="1:34" ht="15" customHeight="1">
      <c r="A41" s="12"/>
      <c r="B41" s="23"/>
      <c r="C41" s="1" t="s">
        <v>371</v>
      </c>
      <c r="D41" s="117"/>
      <c r="E41" s="542" t="s">
        <v>86</v>
      </c>
      <c r="F41" s="543"/>
      <c r="G41" s="543"/>
      <c r="H41" s="543"/>
      <c r="I41" s="543"/>
      <c r="J41" s="543"/>
      <c r="K41" s="543"/>
      <c r="L41" s="543"/>
      <c r="M41" s="543"/>
      <c r="N41" s="544"/>
      <c r="O41" s="117"/>
      <c r="P41" s="572"/>
      <c r="Q41" s="573"/>
      <c r="R41" s="2"/>
      <c r="S41" s="545">
        <f>Electrics!O50</f>
        <v>0</v>
      </c>
      <c r="T41" s="545"/>
      <c r="U41" s="545"/>
      <c r="V41" s="117"/>
      <c r="W41" s="531">
        <f>S41*1.15</f>
        <v>0</v>
      </c>
      <c r="X41" s="16"/>
      <c r="Y41" s="13"/>
    </row>
    <row r="42" spans="1:34" ht="15" customHeight="1">
      <c r="A42" s="12"/>
      <c r="B42" s="23"/>
      <c r="C42" s="550" t="s">
        <v>29</v>
      </c>
      <c r="D42" s="551"/>
      <c r="E42" s="551"/>
      <c r="F42" s="551"/>
      <c r="G42" s="551"/>
      <c r="H42" s="551"/>
      <c r="I42" s="551"/>
      <c r="J42" s="551"/>
      <c r="K42" s="551"/>
      <c r="L42" s="551"/>
      <c r="M42" s="551"/>
      <c r="N42" s="551"/>
      <c r="O42" s="551"/>
      <c r="P42" s="551"/>
      <c r="Q42" s="551"/>
      <c r="R42" s="461"/>
      <c r="S42" s="552" t="s">
        <v>387</v>
      </c>
      <c r="T42" s="552"/>
      <c r="U42" s="552"/>
      <c r="V42" s="460"/>
      <c r="W42" s="479" t="s">
        <v>388</v>
      </c>
      <c r="X42" s="16"/>
      <c r="Y42" s="13"/>
    </row>
    <row r="43" spans="1:34" s="236" customFormat="1" ht="15" customHeight="1">
      <c r="A43" s="231"/>
      <c r="B43" s="232"/>
      <c r="C43" s="158">
        <v>3</v>
      </c>
      <c r="D43" s="233"/>
      <c r="E43" s="542" t="s">
        <v>373</v>
      </c>
      <c r="F43" s="543"/>
      <c r="G43" s="543"/>
      <c r="H43" s="543"/>
      <c r="I43" s="543"/>
      <c r="J43" s="543"/>
      <c r="K43" s="543"/>
      <c r="L43" s="543"/>
      <c r="M43" s="543"/>
      <c r="N43" s="544"/>
      <c r="O43" s="233"/>
      <c r="P43" s="575">
        <v>43238</v>
      </c>
      <c r="Q43" s="576"/>
      <c r="R43" s="112"/>
      <c r="S43" s="568">
        <f>Extras!O23</f>
        <v>0</v>
      </c>
      <c r="T43" s="569"/>
      <c r="U43" s="569"/>
      <c r="V43" s="233"/>
      <c r="W43" s="466">
        <f>S43*1.15</f>
        <v>0</v>
      </c>
      <c r="X43" s="234"/>
      <c r="Y43" s="235"/>
      <c r="AA43" s="237"/>
      <c r="AB43" s="237"/>
      <c r="AC43" s="237"/>
      <c r="AD43" s="237"/>
      <c r="AE43" s="237"/>
      <c r="AF43" s="237"/>
      <c r="AG43" s="237"/>
      <c r="AH43" s="238"/>
    </row>
    <row r="44" spans="1:34" s="236" customFormat="1" ht="15" customHeight="1">
      <c r="A44" s="231"/>
      <c r="B44" s="232"/>
      <c r="C44" s="158">
        <v>4</v>
      </c>
      <c r="D44" s="233"/>
      <c r="E44" s="542" t="s">
        <v>374</v>
      </c>
      <c r="F44" s="543"/>
      <c r="G44" s="543"/>
      <c r="H44" s="543"/>
      <c r="I44" s="543"/>
      <c r="J44" s="543"/>
      <c r="K44" s="543"/>
      <c r="L44" s="543"/>
      <c r="M44" s="543"/>
      <c r="N44" s="544"/>
      <c r="O44" s="233"/>
      <c r="P44" s="570"/>
      <c r="Q44" s="571"/>
      <c r="R44" s="112"/>
      <c r="S44" s="545">
        <f>Extras!O30</f>
        <v>0</v>
      </c>
      <c r="T44" s="546"/>
      <c r="U44" s="546"/>
      <c r="V44" s="233"/>
      <c r="W44" s="466">
        <f>S44*1.15</f>
        <v>0</v>
      </c>
      <c r="X44" s="234"/>
      <c r="Y44" s="235"/>
      <c r="AA44" s="237"/>
      <c r="AB44" s="237"/>
      <c r="AC44" s="237"/>
      <c r="AD44" s="237"/>
      <c r="AE44" s="237"/>
      <c r="AF44" s="237"/>
      <c r="AG44" s="237"/>
      <c r="AH44" s="238"/>
    </row>
    <row r="45" spans="1:34" s="236" customFormat="1" ht="15" customHeight="1">
      <c r="A45" s="231"/>
      <c r="B45" s="232"/>
      <c r="C45" s="158">
        <v>5</v>
      </c>
      <c r="D45" s="233"/>
      <c r="E45" s="542" t="s">
        <v>375</v>
      </c>
      <c r="F45" s="543"/>
      <c r="G45" s="543"/>
      <c r="H45" s="543"/>
      <c r="I45" s="543"/>
      <c r="J45" s="543"/>
      <c r="K45" s="543"/>
      <c r="L45" s="543"/>
      <c r="M45" s="543"/>
      <c r="N45" s="544"/>
      <c r="O45" s="233"/>
      <c r="P45" s="570"/>
      <c r="Q45" s="571"/>
      <c r="R45" s="112"/>
      <c r="S45" s="545">
        <f>Extras!O42</f>
        <v>0</v>
      </c>
      <c r="T45" s="546"/>
      <c r="U45" s="546"/>
      <c r="V45" s="233"/>
      <c r="W45" s="466">
        <f>S45*1.15</f>
        <v>0</v>
      </c>
      <c r="X45" s="234"/>
      <c r="Y45" s="235"/>
      <c r="AA45" s="237"/>
      <c r="AB45" s="237"/>
      <c r="AC45" s="237"/>
      <c r="AD45" s="237"/>
      <c r="AE45" s="237"/>
      <c r="AF45" s="237"/>
      <c r="AG45" s="237"/>
      <c r="AH45" s="238"/>
    </row>
    <row r="46" spans="1:34" s="236" customFormat="1" ht="15" customHeight="1">
      <c r="A46" s="231"/>
      <c r="B46" s="232"/>
      <c r="C46" s="158">
        <v>6</v>
      </c>
      <c r="D46" s="233"/>
      <c r="E46" s="542" t="s">
        <v>376</v>
      </c>
      <c r="F46" s="543"/>
      <c r="G46" s="543"/>
      <c r="H46" s="543"/>
      <c r="I46" s="543"/>
      <c r="J46" s="543"/>
      <c r="K46" s="543"/>
      <c r="L46" s="543"/>
      <c r="M46" s="543"/>
      <c r="N46" s="544"/>
      <c r="O46" s="233"/>
      <c r="P46" s="572"/>
      <c r="Q46" s="573"/>
      <c r="R46" s="112"/>
      <c r="S46" s="545">
        <f>Extras!O77</f>
        <v>0</v>
      </c>
      <c r="T46" s="546"/>
      <c r="U46" s="546"/>
      <c r="V46" s="233"/>
      <c r="W46" s="466">
        <f>S46*1.15</f>
        <v>0</v>
      </c>
      <c r="X46" s="234"/>
      <c r="Y46" s="235"/>
      <c r="AA46" s="237"/>
      <c r="AB46" s="237"/>
      <c r="AC46" s="237"/>
      <c r="AD46" s="237"/>
      <c r="AE46" s="237"/>
      <c r="AF46" s="237"/>
      <c r="AG46" s="237"/>
      <c r="AH46" s="238"/>
    </row>
    <row r="47" spans="1:34" ht="15" customHeight="1">
      <c r="A47" s="12"/>
      <c r="B47" s="108"/>
      <c r="C47" s="550" t="s">
        <v>30</v>
      </c>
      <c r="D47" s="551"/>
      <c r="E47" s="551"/>
      <c r="F47" s="551"/>
      <c r="G47" s="551"/>
      <c r="H47" s="551"/>
      <c r="I47" s="551"/>
      <c r="J47" s="551"/>
      <c r="K47" s="551"/>
      <c r="L47" s="551"/>
      <c r="M47" s="551"/>
      <c r="N47" s="551"/>
      <c r="O47" s="551"/>
      <c r="P47" s="551"/>
      <c r="Q47" s="551"/>
      <c r="R47" s="461"/>
      <c r="S47" s="552" t="s">
        <v>387</v>
      </c>
      <c r="T47" s="552"/>
      <c r="U47" s="552"/>
      <c r="V47" s="460"/>
      <c r="W47" s="479" t="s">
        <v>388</v>
      </c>
      <c r="X47" s="181"/>
      <c r="Y47" s="13"/>
    </row>
    <row r="48" spans="1:34" ht="15" customHeight="1">
      <c r="A48" s="12"/>
      <c r="B48" s="108"/>
      <c r="C48" s="158">
        <v>7</v>
      </c>
      <c r="D48" s="117"/>
      <c r="E48" s="542" t="s">
        <v>377</v>
      </c>
      <c r="F48" s="543"/>
      <c r="G48" s="543"/>
      <c r="H48" s="543"/>
      <c r="I48" s="543"/>
      <c r="J48" s="543"/>
      <c r="K48" s="543"/>
      <c r="L48" s="543"/>
      <c r="M48" s="543"/>
      <c r="N48" s="544"/>
      <c r="O48" s="117"/>
      <c r="P48" s="4"/>
      <c r="Q48" s="4"/>
      <c r="R48" s="4"/>
      <c r="S48" s="545">
        <f>Furniture!P124</f>
        <v>0</v>
      </c>
      <c r="T48" s="546"/>
      <c r="U48" s="546"/>
      <c r="V48" s="117"/>
      <c r="W48" s="480">
        <f>SUM(Furniture!P124)</f>
        <v>0</v>
      </c>
      <c r="X48" s="113"/>
      <c r="Y48" s="13"/>
    </row>
    <row r="49" spans="1:34" ht="7" customHeight="1">
      <c r="A49" s="12"/>
      <c r="B49" s="108"/>
      <c r="C49" s="488"/>
      <c r="D49" s="489"/>
      <c r="E49" s="490"/>
      <c r="F49" s="490"/>
      <c r="G49" s="490"/>
      <c r="H49" s="490"/>
      <c r="I49" s="490"/>
      <c r="J49" s="490"/>
      <c r="K49" s="490"/>
      <c r="L49" s="490"/>
      <c r="M49" s="490"/>
      <c r="N49" s="490"/>
      <c r="O49" s="489"/>
      <c r="P49" s="491"/>
      <c r="Q49" s="491"/>
      <c r="R49" s="491"/>
      <c r="S49" s="492"/>
      <c r="T49" s="492"/>
      <c r="U49" s="492"/>
      <c r="V49" s="489"/>
      <c r="W49" s="493"/>
      <c r="X49" s="113"/>
      <c r="Y49" s="13"/>
    </row>
    <row r="50" spans="1:34" ht="15" customHeight="1">
      <c r="A50" s="12"/>
      <c r="B50" s="108"/>
      <c r="C50" s="486"/>
      <c r="D50" s="117"/>
      <c r="E50" s="487"/>
      <c r="F50" s="487"/>
      <c r="G50" s="487"/>
      <c r="H50" s="487"/>
      <c r="I50" s="487"/>
      <c r="J50" s="487"/>
      <c r="K50" s="487"/>
      <c r="L50" s="487"/>
      <c r="M50" s="487"/>
      <c r="N50" s="487"/>
      <c r="O50" s="117"/>
      <c r="P50" s="538" t="s">
        <v>8</v>
      </c>
      <c r="Q50" s="538"/>
      <c r="R50" s="538"/>
      <c r="S50" s="580">
        <f>S40+S41+S43+S44+S45+S48</f>
        <v>0</v>
      </c>
      <c r="T50" s="581"/>
      <c r="U50" s="582"/>
      <c r="V50" s="117"/>
      <c r="W50"/>
      <c r="X50" s="113"/>
      <c r="Y50" s="13"/>
    </row>
    <row r="51" spans="1:34" ht="15" customHeight="1">
      <c r="A51" s="12"/>
      <c r="B51" s="108"/>
      <c r="C51" s="79"/>
      <c r="D51" s="117"/>
      <c r="E51" s="79"/>
      <c r="F51" s="79"/>
      <c r="G51" s="79"/>
      <c r="H51" s="79"/>
      <c r="I51" s="79"/>
      <c r="J51" s="79"/>
      <c r="K51" s="79"/>
      <c r="L51" s="79"/>
      <c r="M51" s="79"/>
      <c r="N51" s="79"/>
      <c r="O51" s="117"/>
      <c r="P51" s="538" t="s">
        <v>397</v>
      </c>
      <c r="Q51" s="538"/>
      <c r="R51" s="538"/>
      <c r="S51" s="580">
        <f>S50*15%</f>
        <v>0</v>
      </c>
      <c r="T51" s="581"/>
      <c r="U51" s="582"/>
      <c r="V51" s="117"/>
      <c r="W51"/>
      <c r="X51" s="113"/>
      <c r="Y51" s="13"/>
    </row>
    <row r="52" spans="1:34" ht="15" customHeight="1">
      <c r="A52" s="12"/>
      <c r="B52" s="108"/>
      <c r="C52" s="553" t="s">
        <v>412</v>
      </c>
      <c r="D52" s="554"/>
      <c r="E52" s="554"/>
      <c r="F52" s="554"/>
      <c r="G52" s="554"/>
      <c r="H52" s="554"/>
      <c r="I52" s="554"/>
      <c r="J52" s="554"/>
      <c r="K52" s="554"/>
      <c r="L52" s="554"/>
      <c r="M52" s="554"/>
      <c r="N52" s="554"/>
      <c r="O52" s="462"/>
      <c r="P52" s="538" t="s">
        <v>390</v>
      </c>
      <c r="Q52" s="538"/>
      <c r="R52" s="538"/>
      <c r="S52" s="4"/>
      <c r="T52" s="4"/>
      <c r="U52" s="4"/>
      <c r="V52" s="117"/>
      <c r="W52" s="494">
        <f>S50+S51</f>
        <v>0</v>
      </c>
      <c r="X52" s="113"/>
      <c r="Y52" s="13"/>
    </row>
    <row r="53" spans="1:34" ht="1" customHeight="1" thickBot="1">
      <c r="A53" s="12"/>
      <c r="B53" s="108"/>
      <c r="C53" s="464"/>
      <c r="D53" s="35"/>
      <c r="E53" s="35"/>
      <c r="F53" s="35"/>
      <c r="G53" s="35"/>
      <c r="H53" s="35"/>
      <c r="I53" s="35"/>
      <c r="J53" s="35"/>
      <c r="K53" s="35"/>
      <c r="L53" s="35"/>
      <c r="M53" s="35"/>
      <c r="N53" s="35"/>
      <c r="O53" s="465"/>
      <c r="P53" s="35"/>
      <c r="Q53" s="35"/>
      <c r="R53" s="35"/>
      <c r="S53" s="538" t="s">
        <v>9</v>
      </c>
      <c r="T53" s="538"/>
      <c r="U53" s="538"/>
      <c r="V53" s="117"/>
      <c r="W53" s="481">
        <f>SUM(W51+W52)</f>
        <v>0</v>
      </c>
      <c r="X53" s="113"/>
      <c r="Y53" s="13"/>
    </row>
    <row r="54" spans="1:34" s="35" customFormat="1" ht="14" thickTop="1">
      <c r="A54" s="12"/>
      <c r="B54" s="108"/>
      <c r="C54" s="555" t="s">
        <v>389</v>
      </c>
      <c r="D54" s="556"/>
      <c r="E54" s="556"/>
      <c r="F54" s="556"/>
      <c r="G54" s="556"/>
      <c r="H54" s="556"/>
      <c r="I54" s="556"/>
      <c r="J54" s="556"/>
      <c r="K54" s="556"/>
      <c r="L54" s="556"/>
      <c r="M54" s="556"/>
      <c r="N54" s="556"/>
      <c r="O54" s="557"/>
      <c r="P54" s="463"/>
      <c r="Q54" s="463"/>
      <c r="R54" s="463"/>
      <c r="S54" s="156"/>
      <c r="T54" s="156"/>
      <c r="U54" s="156"/>
      <c r="V54" s="156"/>
      <c r="W54" s="482"/>
      <c r="X54" s="113"/>
      <c r="Y54" s="13"/>
      <c r="Z54" s="4"/>
      <c r="AA54" s="5"/>
      <c r="AB54" s="5"/>
      <c r="AC54" s="5"/>
      <c r="AD54" s="5"/>
      <c r="AE54" s="5"/>
      <c r="AF54" s="5"/>
      <c r="AG54" s="5"/>
      <c r="AH54" s="5"/>
    </row>
    <row r="55" spans="1:34" ht="4" customHeight="1">
      <c r="A55" s="12"/>
      <c r="B55" s="108"/>
      <c r="C55" s="30"/>
      <c r="D55" s="117"/>
      <c r="E55" s="30"/>
      <c r="F55" s="30"/>
      <c r="G55" s="30"/>
      <c r="H55" s="30"/>
      <c r="I55" s="30"/>
      <c r="J55" s="30"/>
      <c r="K55" s="30"/>
      <c r="L55" s="30"/>
      <c r="M55" s="30"/>
      <c r="N55" s="30"/>
      <c r="O55" s="117"/>
      <c r="P55" s="30"/>
      <c r="Q55" s="30"/>
      <c r="R55" s="30"/>
      <c r="S55" s="30"/>
      <c r="T55" s="30"/>
      <c r="U55" s="30"/>
      <c r="V55" s="117"/>
      <c r="W55" s="483"/>
      <c r="X55" s="113"/>
      <c r="Y55" s="13"/>
    </row>
    <row r="56" spans="1:34" ht="25" customHeight="1">
      <c r="A56" s="12"/>
      <c r="B56" s="108"/>
      <c r="C56" s="574" t="s">
        <v>385</v>
      </c>
      <c r="D56" s="574"/>
      <c r="E56" s="574"/>
      <c r="F56" s="574"/>
      <c r="G56" s="574"/>
      <c r="H56" s="574"/>
      <c r="I56" s="574"/>
      <c r="J56" s="574"/>
      <c r="K56" s="574"/>
      <c r="L56" s="574"/>
      <c r="M56" s="574"/>
      <c r="N56" s="574"/>
      <c r="O56" s="574"/>
      <c r="P56" s="574"/>
      <c r="Q56" s="574"/>
      <c r="R56" s="574"/>
      <c r="S56" s="574"/>
      <c r="T56" s="574"/>
      <c r="U56" s="574"/>
      <c r="V56" s="574"/>
      <c r="W56" s="574"/>
      <c r="X56" s="113"/>
      <c r="Y56" s="13"/>
    </row>
    <row r="57" spans="1:34" ht="166" customHeight="1">
      <c r="A57" s="12"/>
      <c r="B57" s="108"/>
      <c r="C57" s="547"/>
      <c r="D57" s="548"/>
      <c r="E57" s="548"/>
      <c r="F57" s="548"/>
      <c r="G57" s="548"/>
      <c r="H57" s="548"/>
      <c r="I57" s="548"/>
      <c r="J57" s="548"/>
      <c r="K57" s="548"/>
      <c r="L57" s="548"/>
      <c r="M57" s="548"/>
      <c r="N57" s="548"/>
      <c r="O57" s="548"/>
      <c r="P57" s="548"/>
      <c r="Q57" s="548"/>
      <c r="R57" s="548"/>
      <c r="S57" s="548"/>
      <c r="T57" s="548"/>
      <c r="U57" s="548"/>
      <c r="V57" s="548"/>
      <c r="W57" s="549"/>
      <c r="X57" s="113"/>
      <c r="Y57" s="13"/>
    </row>
    <row r="58" spans="1:34" ht="20" customHeight="1">
      <c r="A58" s="12"/>
      <c r="B58" s="108"/>
      <c r="C58" s="534" t="s">
        <v>400</v>
      </c>
      <c r="D58" s="535"/>
      <c r="E58" s="535"/>
      <c r="F58" s="535"/>
      <c r="G58" s="535"/>
      <c r="H58" s="535"/>
      <c r="I58" s="535"/>
      <c r="J58" s="535"/>
      <c r="K58" s="535"/>
      <c r="L58" s="535"/>
      <c r="M58" s="535"/>
      <c r="N58" s="535"/>
      <c r="O58" s="535"/>
      <c r="P58" s="535"/>
      <c r="Q58" s="535"/>
      <c r="R58" s="535"/>
      <c r="S58" s="535"/>
      <c r="T58" s="535"/>
      <c r="U58" s="535"/>
      <c r="V58" s="535"/>
      <c r="W58" s="536"/>
      <c r="X58" s="113"/>
      <c r="Y58" s="13"/>
      <c r="AA58" s="182"/>
      <c r="AB58" s="13"/>
    </row>
    <row r="59" spans="1:34" ht="8" customHeight="1">
      <c r="A59" s="12"/>
      <c r="B59" s="108"/>
      <c r="C59" s="30"/>
      <c r="D59" s="30"/>
      <c r="E59" s="30"/>
      <c r="F59" s="30"/>
      <c r="G59" s="30"/>
      <c r="H59" s="30"/>
      <c r="I59" s="30"/>
      <c r="J59" s="30"/>
      <c r="K59" s="30"/>
      <c r="L59" s="30"/>
      <c r="M59" s="30"/>
      <c r="N59" s="30"/>
      <c r="O59" s="30"/>
      <c r="P59" s="30"/>
      <c r="Q59" s="30"/>
      <c r="R59" s="30"/>
      <c r="S59" s="30"/>
      <c r="T59" s="30"/>
      <c r="U59" s="30"/>
      <c r="V59" s="30"/>
      <c r="W59" s="483"/>
      <c r="X59" s="113"/>
      <c r="Y59" s="13"/>
      <c r="AA59" s="30"/>
      <c r="AB59" s="13"/>
    </row>
    <row r="60" spans="1:34" ht="15.75" customHeight="1">
      <c r="A60" s="12"/>
      <c r="B60" s="108"/>
      <c r="C60" s="532" t="s">
        <v>408</v>
      </c>
      <c r="D60" s="532"/>
      <c r="E60" s="532"/>
      <c r="F60" s="532"/>
      <c r="G60" s="532"/>
      <c r="H60" s="532"/>
      <c r="I60" s="532"/>
      <c r="J60" s="532"/>
      <c r="K60" s="532"/>
      <c r="L60" s="532"/>
      <c r="M60" s="532"/>
      <c r="N60" s="532"/>
      <c r="O60" s="532"/>
      <c r="P60" s="532"/>
      <c r="Q60" s="532"/>
      <c r="R60" s="31"/>
      <c r="S60" s="31"/>
      <c r="T60" s="31"/>
      <c r="U60" s="31"/>
      <c r="V60" s="537" t="s">
        <v>85</v>
      </c>
      <c r="W60" s="537"/>
      <c r="X60" s="113"/>
      <c r="Y60" s="13"/>
      <c r="AA60" s="4"/>
      <c r="AB60" s="13"/>
    </row>
    <row r="61" spans="1:34">
      <c r="A61" s="12"/>
      <c r="B61" s="109"/>
      <c r="C61" s="533"/>
      <c r="D61" s="533"/>
      <c r="E61" s="533"/>
      <c r="F61" s="533"/>
      <c r="G61" s="533"/>
      <c r="H61" s="533"/>
      <c r="I61" s="533"/>
      <c r="J61" s="533"/>
      <c r="K61" s="533"/>
      <c r="L61" s="533"/>
      <c r="M61" s="533"/>
      <c r="N61" s="533"/>
      <c r="O61" s="533"/>
      <c r="P61" s="533"/>
      <c r="Q61" s="533"/>
      <c r="R61" s="157"/>
      <c r="S61" s="157"/>
      <c r="T61" s="157"/>
      <c r="U61" s="157"/>
      <c r="V61" s="110"/>
      <c r="W61" s="484"/>
      <c r="X61" s="114"/>
      <c r="Y61" s="13"/>
    </row>
    <row r="62" spans="1:34" ht="9" customHeight="1" thickBot="1">
      <c r="A62" s="32"/>
      <c r="B62" s="33"/>
      <c r="C62" s="33"/>
      <c r="D62" s="116"/>
      <c r="E62" s="33"/>
      <c r="F62" s="33"/>
      <c r="G62" s="33"/>
      <c r="H62" s="33"/>
      <c r="I62" s="33"/>
      <c r="J62" s="33"/>
      <c r="K62" s="33"/>
      <c r="L62" s="33"/>
      <c r="M62" s="33"/>
      <c r="N62" s="33"/>
      <c r="O62" s="116"/>
      <c r="P62" s="33"/>
      <c r="Q62" s="33"/>
      <c r="R62" s="33"/>
      <c r="S62" s="33"/>
      <c r="T62" s="33"/>
      <c r="U62" s="33"/>
      <c r="V62" s="116"/>
      <c r="W62" s="485"/>
      <c r="X62" s="33"/>
      <c r="Y62" s="34"/>
    </row>
    <row r="63" spans="1:34" ht="14" thickTop="1"/>
  </sheetData>
  <mergeCells count="67">
    <mergeCell ref="B3:X3"/>
    <mergeCell ref="C12:H12"/>
    <mergeCell ref="N12:P12"/>
    <mergeCell ref="C34:W34"/>
    <mergeCell ref="C20:H20"/>
    <mergeCell ref="N18:P18"/>
    <mergeCell ref="C24:H24"/>
    <mergeCell ref="C7:W7"/>
    <mergeCell ref="C26:H26"/>
    <mergeCell ref="E30:W30"/>
    <mergeCell ref="N26:P26"/>
    <mergeCell ref="R26:W26"/>
    <mergeCell ref="R18:W18"/>
    <mergeCell ref="R20:W20"/>
    <mergeCell ref="C6:W6"/>
    <mergeCell ref="C18:H18"/>
    <mergeCell ref="L37:W37"/>
    <mergeCell ref="S50:U50"/>
    <mergeCell ref="S51:U51"/>
    <mergeCell ref="C14:H14"/>
    <mergeCell ref="N22:P22"/>
    <mergeCell ref="N14:P14"/>
    <mergeCell ref="R14:W14"/>
    <mergeCell ref="C16:H16"/>
    <mergeCell ref="N16:P16"/>
    <mergeCell ref="C39:Q39"/>
    <mergeCell ref="C42:Q42"/>
    <mergeCell ref="S39:U39"/>
    <mergeCell ref="S45:U45"/>
    <mergeCell ref="E43:N43"/>
    <mergeCell ref="S44:U44"/>
    <mergeCell ref="E45:N45"/>
    <mergeCell ref="S43:U43"/>
    <mergeCell ref="S42:U42"/>
    <mergeCell ref="E46:N46"/>
    <mergeCell ref="P40:Q41"/>
    <mergeCell ref="C56:W56"/>
    <mergeCell ref="E48:N48"/>
    <mergeCell ref="S46:U46"/>
    <mergeCell ref="E41:N41"/>
    <mergeCell ref="E44:N44"/>
    <mergeCell ref="S41:U41"/>
    <mergeCell ref="P43:Q46"/>
    <mergeCell ref="C22:H22"/>
    <mergeCell ref="C36:W36"/>
    <mergeCell ref="N10:W10"/>
    <mergeCell ref="C10:J10"/>
    <mergeCell ref="R12:U12"/>
    <mergeCell ref="R16:W16"/>
    <mergeCell ref="R22:W22"/>
    <mergeCell ref="N20:P20"/>
    <mergeCell ref="C60:Q61"/>
    <mergeCell ref="C58:W58"/>
    <mergeCell ref="V60:W60"/>
    <mergeCell ref="S53:U53"/>
    <mergeCell ref="E32:W32"/>
    <mergeCell ref="E40:N40"/>
    <mergeCell ref="S48:U48"/>
    <mergeCell ref="C57:W57"/>
    <mergeCell ref="C47:Q47"/>
    <mergeCell ref="S47:U47"/>
    <mergeCell ref="C52:N52"/>
    <mergeCell ref="C54:O54"/>
    <mergeCell ref="P50:R50"/>
    <mergeCell ref="P52:R52"/>
    <mergeCell ref="P51:R51"/>
    <mergeCell ref="S40:U40"/>
  </mergeCells>
  <phoneticPr fontId="9" type="noConversion"/>
  <dataValidations count="2">
    <dataValidation showInputMessage="1" showErrorMessage="1" sqref="J31" xr:uid="{00000000-0002-0000-0000-000000000000}"/>
    <dataValidation type="textLength" showInputMessage="1" showErrorMessage="1" sqref="J12:J27" xr:uid="{00000000-0002-0000-0000-000001000000}">
      <formula1>1</formula1>
      <formula2>1000</formula2>
    </dataValidation>
  </dataValidations>
  <hyperlinks>
    <hyperlink ref="E43" location="Extras!A1" display="Graphics" xr:uid="{00000000-0004-0000-0000-000000000000}"/>
    <hyperlink ref="F43" location="Extras!A1" display="Extras!A1" xr:uid="{00000000-0004-0000-0000-000001000000}"/>
    <hyperlink ref="G43" location="Extras!A1" display="Extras!A1" xr:uid="{00000000-0004-0000-0000-000002000000}"/>
    <hyperlink ref="H43" location="Extras!A1" display="Extras!A1" xr:uid="{00000000-0004-0000-0000-000003000000}"/>
    <hyperlink ref="I43" location="Extras!A1" display="Extras!A1" xr:uid="{00000000-0004-0000-0000-000004000000}"/>
    <hyperlink ref="J43" location="Extras!A1" display="Extras!A1" xr:uid="{00000000-0004-0000-0000-000005000000}"/>
    <hyperlink ref="K43" location="Extras!A1" display="Extras!A1" xr:uid="{00000000-0004-0000-0000-000006000000}"/>
    <hyperlink ref="L43" location="Extras!A1" display="Extras!A1" xr:uid="{00000000-0004-0000-0000-000007000000}"/>
    <hyperlink ref="M43" location="Extras!A1" display="Extras!A1" xr:uid="{00000000-0004-0000-0000-000008000000}"/>
    <hyperlink ref="N43" location="Extras!A1" display="Extras!A1" xr:uid="{00000000-0004-0000-0000-000009000000}"/>
    <hyperlink ref="E44" location="Extras!A1" display="Carpet Hire (Space only Stands)" xr:uid="{00000000-0004-0000-0000-00000A000000}"/>
    <hyperlink ref="F44" location="Extras!A1" display="Extras!A1" xr:uid="{00000000-0004-0000-0000-00000B000000}"/>
    <hyperlink ref="G44" location="Extras!A1" display="Extras!A1" xr:uid="{00000000-0004-0000-0000-00000C000000}"/>
    <hyperlink ref="H44" location="Extras!A1" display="Extras!A1" xr:uid="{00000000-0004-0000-0000-00000D000000}"/>
    <hyperlink ref="I44" location="Extras!A1" display="Extras!A1" xr:uid="{00000000-0004-0000-0000-00000E000000}"/>
    <hyperlink ref="J44" location="Extras!A1" display="Extras!A1" xr:uid="{00000000-0004-0000-0000-00000F000000}"/>
    <hyperlink ref="K44" location="Extras!A1" display="Extras!A1" xr:uid="{00000000-0004-0000-0000-000010000000}"/>
    <hyperlink ref="L44" location="Extras!A1" display="Extras!A1" xr:uid="{00000000-0004-0000-0000-000011000000}"/>
    <hyperlink ref="M44" location="Extras!A1" display="Extras!A1" xr:uid="{00000000-0004-0000-0000-000012000000}"/>
    <hyperlink ref="N44" location="Extras!A1" display="Extras!A1" xr:uid="{00000000-0004-0000-0000-000013000000}"/>
    <hyperlink ref="E45" location="Extras!A1" display="Flooring" xr:uid="{00000000-0004-0000-0000-000014000000}"/>
    <hyperlink ref="F45" location="Extras!A1" display="Extras!A1" xr:uid="{00000000-0004-0000-0000-000015000000}"/>
    <hyperlink ref="G45" location="Extras!A1" display="Extras!A1" xr:uid="{00000000-0004-0000-0000-000016000000}"/>
    <hyperlink ref="H45" location="Extras!A1" display="Extras!A1" xr:uid="{00000000-0004-0000-0000-000017000000}"/>
    <hyperlink ref="I45" location="Extras!A1" display="Extras!A1" xr:uid="{00000000-0004-0000-0000-000018000000}"/>
    <hyperlink ref="J45" location="Extras!A1" display="Extras!A1" xr:uid="{00000000-0004-0000-0000-000019000000}"/>
    <hyperlink ref="K45" location="Extras!A1" display="Extras!A1" xr:uid="{00000000-0004-0000-0000-00001A000000}"/>
    <hyperlink ref="L45" location="Extras!A1" display="Extras!A1" xr:uid="{00000000-0004-0000-0000-00001B000000}"/>
    <hyperlink ref="M45" location="Extras!A1" display="Extras!A1" xr:uid="{00000000-0004-0000-0000-00001C000000}"/>
    <hyperlink ref="N45" location="Extras!A1" display="Extras!A1" xr:uid="{00000000-0004-0000-0000-00001D000000}"/>
    <hyperlink ref="E46" location="Extras!A1" display="Plant Hire" xr:uid="{00000000-0004-0000-0000-00001E000000}"/>
    <hyperlink ref="F46" location="Extras!A1" display="Extras!A1" xr:uid="{00000000-0004-0000-0000-00001F000000}"/>
    <hyperlink ref="G46" location="Extras!A1" display="Extras!A1" xr:uid="{00000000-0004-0000-0000-000020000000}"/>
    <hyperlink ref="H46" location="Extras!A1" display="Extras!A1" xr:uid="{00000000-0004-0000-0000-000021000000}"/>
    <hyperlink ref="I46" location="Extras!A1" display="Extras!A1" xr:uid="{00000000-0004-0000-0000-000022000000}"/>
    <hyperlink ref="J46" location="Extras!A1" display="Extras!A1" xr:uid="{00000000-0004-0000-0000-000023000000}"/>
    <hyperlink ref="K46" location="Extras!A1" display="Extras!A1" xr:uid="{00000000-0004-0000-0000-000024000000}"/>
    <hyperlink ref="L46" location="Extras!A1" display="Extras!A1" xr:uid="{00000000-0004-0000-0000-000025000000}"/>
    <hyperlink ref="M46" location="Extras!A1" display="Extras!A1" xr:uid="{00000000-0004-0000-0000-000026000000}"/>
    <hyperlink ref="N46" location="Extras!A1" display="Extras!A1" xr:uid="{00000000-0004-0000-0000-000027000000}"/>
    <hyperlink ref="E37" location="'Shell Scheme Package'!A1" display="Carpet Colour specification and Fascia Name" xr:uid="{00000000-0004-0000-0000-000028000000}"/>
    <hyperlink ref="F37" location="'Shell Scheme Package'!A1" display="'Shell Scheme Package'!A1" xr:uid="{00000000-0004-0000-0000-000029000000}"/>
    <hyperlink ref="G37" location="'Shell Scheme Package'!A1" display="'Shell Scheme Package'!A1" xr:uid="{00000000-0004-0000-0000-00002A000000}"/>
    <hyperlink ref="H37" location="'Shell Scheme Package'!A1" display="'Shell Scheme Package'!A1" xr:uid="{00000000-0004-0000-0000-00002B000000}"/>
    <hyperlink ref="I37" location="'Shell Scheme Package'!A1" display="'Shell Scheme Package'!A1" xr:uid="{00000000-0004-0000-0000-00002C000000}"/>
    <hyperlink ref="J37" location="'Shell Scheme Package'!A1" display="'Shell Scheme Package'!A1" xr:uid="{00000000-0004-0000-0000-00002D000000}"/>
    <hyperlink ref="K37" location="'Shell Scheme Package'!A1" display="'Shell Scheme Package'!A1" xr:uid="{00000000-0004-0000-0000-00002E000000}"/>
    <hyperlink ref="E40" location="Electrics!A1" display="Electrical Hire" xr:uid="{00000000-0004-0000-0000-00002F000000}"/>
    <hyperlink ref="F40" location="Electrics!A1" display="Electrics!A1" xr:uid="{00000000-0004-0000-0000-000030000000}"/>
    <hyperlink ref="G40" location="Electrics!A1" display="Electrics!A1" xr:uid="{00000000-0004-0000-0000-000031000000}"/>
    <hyperlink ref="H40" location="Electrics!A1" display="Electrics!A1" xr:uid="{00000000-0004-0000-0000-000032000000}"/>
    <hyperlink ref="I40" location="Electrics!A1" display="Electrics!A1" xr:uid="{00000000-0004-0000-0000-000033000000}"/>
    <hyperlink ref="J40" location="Electrics!A1" display="Electrics!A1" xr:uid="{00000000-0004-0000-0000-000034000000}"/>
    <hyperlink ref="K40" location="Electrics!A1" display="Electrics!A1" xr:uid="{00000000-0004-0000-0000-000035000000}"/>
    <hyperlink ref="L40" location="Electrics!A1" display="Electrics!A1" xr:uid="{00000000-0004-0000-0000-000036000000}"/>
    <hyperlink ref="M40" location="Electrics!A1" display="Electrics!A1" xr:uid="{00000000-0004-0000-0000-000037000000}"/>
    <hyperlink ref="N40" location="Electrics!A1" display="Electrics!A1" xr:uid="{00000000-0004-0000-0000-000038000000}"/>
    <hyperlink ref="E41" location="Electrics!A1" display="Certificate of Compliance" xr:uid="{00000000-0004-0000-0000-000039000000}"/>
    <hyperlink ref="F41" location="Electrics!A1" display="Electrics!A1" xr:uid="{00000000-0004-0000-0000-00003A000000}"/>
    <hyperlink ref="G41" location="Electrics!A1" display="Electrics!A1" xr:uid="{00000000-0004-0000-0000-00003B000000}"/>
    <hyperlink ref="H41" location="Electrics!A1" display="Electrics!A1" xr:uid="{00000000-0004-0000-0000-00003C000000}"/>
    <hyperlink ref="I41" location="Electrics!A1" display="Electrics!A1" xr:uid="{00000000-0004-0000-0000-00003D000000}"/>
    <hyperlink ref="J41" location="Electrics!A1" display="Electrics!A1" xr:uid="{00000000-0004-0000-0000-00003E000000}"/>
    <hyperlink ref="K41" location="Electrics!A1" display="Electrics!A1" xr:uid="{00000000-0004-0000-0000-00003F000000}"/>
    <hyperlink ref="L41" location="Electrics!A1" display="Electrics!A1" xr:uid="{00000000-0004-0000-0000-000040000000}"/>
    <hyperlink ref="M41" location="Electrics!A1" display="Electrics!A1" xr:uid="{00000000-0004-0000-0000-000041000000}"/>
    <hyperlink ref="N41" location="Electrics!A1" display="Electrics!A1" xr:uid="{00000000-0004-0000-0000-000042000000}"/>
    <hyperlink ref="E48" location="'Shell Scheme'!A1" display="Furniture Hire , AV and Shell Scheme Extras" xr:uid="{00000000-0004-0000-0000-000043000000}"/>
    <hyperlink ref="F48" location="'Shell Scheme'!A1" display="'Shell Scheme'!A1" xr:uid="{00000000-0004-0000-0000-000044000000}"/>
    <hyperlink ref="G48" location="'Shell Scheme'!A1" display="'Shell Scheme'!A1" xr:uid="{00000000-0004-0000-0000-000045000000}"/>
    <hyperlink ref="H48" location="'Shell Scheme'!A1" display="'Shell Scheme'!A1" xr:uid="{00000000-0004-0000-0000-000046000000}"/>
    <hyperlink ref="I48" location="'Shell Scheme'!A1" display="'Shell Scheme'!A1" xr:uid="{00000000-0004-0000-0000-000047000000}"/>
    <hyperlink ref="J48" location="'Shell Scheme'!A1" display="'Shell Scheme'!A1" xr:uid="{00000000-0004-0000-0000-000048000000}"/>
    <hyperlink ref="K48" location="'Shell Scheme'!A1" display="'Shell Scheme'!A1" xr:uid="{00000000-0004-0000-0000-000049000000}"/>
    <hyperlink ref="L48" location="'Shell Scheme'!A1" display="'Shell Scheme'!A1" xr:uid="{00000000-0004-0000-0000-00004A000000}"/>
    <hyperlink ref="M48" location="'Shell Scheme'!A1" display="'Shell Scheme'!A1" xr:uid="{00000000-0004-0000-0000-00004B000000}"/>
    <hyperlink ref="N48" location="'Shell Scheme'!A1" display="'Shell Scheme'!A1" xr:uid="{00000000-0004-0000-0000-00004C000000}"/>
  </hyperlinks>
  <printOptions verticalCentered="1"/>
  <pageMargins left="0.2" right="0.2" top="0.2" bottom="0" header="0.2" footer="0.2"/>
  <pageSetup paperSize="9" scale="7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P85"/>
  <sheetViews>
    <sheetView showGridLines="0" topLeftCell="A44" zoomScaleNormal="100" workbookViewId="0">
      <selection activeCell="C40" sqref="C40:U41"/>
    </sheetView>
  </sheetViews>
  <sheetFormatPr baseColWidth="10" defaultColWidth="0" defaultRowHeight="13"/>
  <cols>
    <col min="1" max="1" width="1.796875" style="40" customWidth="1"/>
    <col min="2" max="2" width="0.796875" style="40" customWidth="1"/>
    <col min="3" max="3" width="6.796875" style="40" customWidth="1"/>
    <col min="4" max="4" width="0.796875" style="39" customWidth="1"/>
    <col min="5" max="5" width="8.19921875" style="40" customWidth="1"/>
    <col min="6" max="6" width="0.796875" style="39" customWidth="1"/>
    <col min="7" max="7" width="36.796875" style="40" customWidth="1"/>
    <col min="8" max="8" width="0.796875" style="40" customWidth="1"/>
    <col min="9" max="9" width="8.19921875" style="40" customWidth="1"/>
    <col min="10" max="10" width="0.796875" style="39" customWidth="1"/>
    <col min="11" max="11" width="14.796875" style="40" customWidth="1"/>
    <col min="12" max="12" width="1" style="40" customWidth="1"/>
    <col min="13" max="13" width="1.796875" style="40" customWidth="1"/>
    <col min="14" max="14" width="0.796875" style="40" customWidth="1"/>
    <col min="15" max="15" width="22" style="40" customWidth="1"/>
    <col min="16" max="16" width="0.796875" style="39" customWidth="1"/>
    <col min="17" max="17" width="6.796875" style="40" customWidth="1"/>
    <col min="18" max="18" width="0.796875" style="39" customWidth="1"/>
    <col min="19" max="19" width="12.3984375" style="40" customWidth="1"/>
    <col min="20" max="20" width="12.59765625" style="40" customWidth="1"/>
    <col min="21" max="21" width="2" style="40" customWidth="1"/>
    <col min="22" max="22" width="0.796875" style="40" customWidth="1"/>
    <col min="23" max="23" width="1.796875" style="40" customWidth="1"/>
    <col min="24" max="24" width="2.19921875" style="40" customWidth="1"/>
    <col min="25" max="16384" width="9.19921875" style="40" hidden="1"/>
  </cols>
  <sheetData>
    <row r="1" spans="1:23" ht="8" customHeight="1">
      <c r="A1" s="142"/>
      <c r="B1" s="143"/>
      <c r="C1" s="143"/>
      <c r="D1" s="257"/>
      <c r="E1" s="143"/>
      <c r="F1" s="257"/>
      <c r="G1" s="143"/>
      <c r="H1" s="143"/>
      <c r="I1" s="143"/>
      <c r="J1" s="257"/>
      <c r="K1" s="143"/>
      <c r="L1" s="143"/>
      <c r="M1" s="143"/>
      <c r="N1" s="143"/>
      <c r="O1" s="143"/>
      <c r="P1" s="257"/>
      <c r="Q1" s="143"/>
      <c r="R1" s="257"/>
      <c r="S1" s="143"/>
      <c r="T1" s="143"/>
      <c r="U1" s="143"/>
      <c r="V1" s="144"/>
      <c r="W1" s="145"/>
    </row>
    <row r="2" spans="1:23" ht="18" customHeight="1">
      <c r="A2" s="146"/>
      <c r="B2" s="629" t="s">
        <v>62</v>
      </c>
      <c r="C2" s="630"/>
      <c r="D2" s="630"/>
      <c r="E2" s="630"/>
      <c r="F2" s="630"/>
      <c r="G2" s="630"/>
      <c r="H2" s="630"/>
      <c r="I2" s="630"/>
      <c r="J2" s="630"/>
      <c r="K2" s="630"/>
      <c r="L2" s="630"/>
      <c r="M2" s="630"/>
      <c r="N2" s="630"/>
      <c r="O2" s="630"/>
      <c r="P2" s="630"/>
      <c r="Q2" s="630"/>
      <c r="R2" s="630"/>
      <c r="S2" s="630"/>
      <c r="T2" s="630"/>
      <c r="U2" s="630"/>
      <c r="V2" s="631"/>
      <c r="W2" s="147"/>
    </row>
    <row r="3" spans="1:23" ht="7.5" customHeight="1" thickBot="1">
      <c r="A3" s="146"/>
      <c r="B3" s="287"/>
      <c r="C3" s="189"/>
      <c r="D3" s="190"/>
      <c r="E3" s="189"/>
      <c r="F3" s="190"/>
      <c r="G3" s="189"/>
      <c r="H3" s="189"/>
      <c r="I3" s="189"/>
      <c r="J3" s="190"/>
      <c r="K3" s="189"/>
      <c r="L3" s="189"/>
      <c r="M3" s="189"/>
      <c r="N3" s="189"/>
      <c r="O3" s="189"/>
      <c r="P3" s="190"/>
      <c r="Q3" s="189"/>
      <c r="R3" s="190"/>
      <c r="S3" s="189"/>
      <c r="T3" s="189"/>
      <c r="U3" s="189"/>
      <c r="V3" s="288"/>
      <c r="W3" s="147"/>
    </row>
    <row r="4" spans="1:23" ht="17" thickBot="1">
      <c r="A4" s="146"/>
      <c r="B4" s="632" t="s">
        <v>46</v>
      </c>
      <c r="C4" s="633"/>
      <c r="D4" s="633"/>
      <c r="E4" s="633"/>
      <c r="F4" s="633"/>
      <c r="G4" s="633"/>
      <c r="H4" s="633"/>
      <c r="I4" s="633"/>
      <c r="J4" s="633"/>
      <c r="K4" s="633"/>
      <c r="L4" s="633"/>
      <c r="M4" s="633"/>
      <c r="N4" s="633"/>
      <c r="O4" s="633"/>
      <c r="P4" s="633"/>
      <c r="Q4" s="633"/>
      <c r="R4" s="633"/>
      <c r="S4" s="633"/>
      <c r="T4" s="633"/>
      <c r="U4" s="633"/>
      <c r="V4" s="634"/>
      <c r="W4" s="147"/>
    </row>
    <row r="5" spans="1:23" ht="7.5" customHeight="1" thickBot="1">
      <c r="A5" s="146"/>
      <c r="B5" s="289"/>
      <c r="C5" s="161"/>
      <c r="D5" s="255"/>
      <c r="E5" s="161"/>
      <c r="F5" s="255"/>
      <c r="G5" s="161"/>
      <c r="H5" s="161"/>
      <c r="I5" s="161"/>
      <c r="J5" s="255"/>
      <c r="K5" s="161"/>
      <c r="L5" s="161"/>
      <c r="M5" s="161"/>
      <c r="N5" s="161"/>
      <c r="O5" s="161"/>
      <c r="P5" s="255"/>
      <c r="Q5" s="161"/>
      <c r="R5" s="255"/>
      <c r="S5" s="161"/>
      <c r="T5" s="161"/>
      <c r="U5" s="161"/>
      <c r="V5" s="290"/>
      <c r="W5" s="147"/>
    </row>
    <row r="6" spans="1:23" ht="16" customHeight="1">
      <c r="A6" s="146"/>
      <c r="B6" s="303"/>
      <c r="C6" s="648" t="s">
        <v>17</v>
      </c>
      <c r="D6" s="648"/>
      <c r="E6" s="648"/>
      <c r="F6" s="648"/>
      <c r="G6" s="648"/>
      <c r="H6" s="648"/>
      <c r="I6" s="648"/>
      <c r="J6" s="648"/>
      <c r="K6" s="648"/>
      <c r="L6" s="516"/>
      <c r="M6" s="161"/>
      <c r="N6" s="638" t="s">
        <v>112</v>
      </c>
      <c r="O6" s="639"/>
      <c r="P6" s="639"/>
      <c r="Q6" s="639"/>
      <c r="R6" s="639"/>
      <c r="S6" s="639"/>
      <c r="T6" s="639"/>
      <c r="U6" s="639"/>
      <c r="V6" s="640"/>
      <c r="W6" s="148"/>
    </row>
    <row r="7" spans="1:23" ht="4" customHeight="1">
      <c r="A7" s="146"/>
      <c r="B7" s="289"/>
      <c r="C7" s="161"/>
      <c r="D7" s="159"/>
      <c r="E7" s="161"/>
      <c r="F7" s="159"/>
      <c r="G7" s="161"/>
      <c r="H7" s="161"/>
      <c r="I7" s="161"/>
      <c r="J7" s="159"/>
      <c r="K7" s="161"/>
      <c r="L7" s="290"/>
      <c r="M7" s="161"/>
      <c r="N7" s="641"/>
      <c r="O7" s="642"/>
      <c r="P7" s="642"/>
      <c r="Q7" s="642"/>
      <c r="R7" s="642"/>
      <c r="S7" s="642"/>
      <c r="T7" s="642"/>
      <c r="U7" s="642"/>
      <c r="V7" s="643"/>
      <c r="W7" s="147"/>
    </row>
    <row r="8" spans="1:23" ht="15" customHeight="1">
      <c r="A8" s="149"/>
      <c r="B8" s="289"/>
      <c r="C8" s="618" t="s">
        <v>39</v>
      </c>
      <c r="D8" s="618"/>
      <c r="E8" s="618"/>
      <c r="F8" s="161"/>
      <c r="G8" s="619">
        <f>Summary!J12</f>
        <v>0</v>
      </c>
      <c r="H8" s="620"/>
      <c r="I8" s="620"/>
      <c r="J8" s="620"/>
      <c r="K8" s="621"/>
      <c r="L8" s="290"/>
      <c r="M8" s="161"/>
      <c r="N8" s="641"/>
      <c r="O8" s="642"/>
      <c r="P8" s="642"/>
      <c r="Q8" s="642"/>
      <c r="R8" s="642"/>
      <c r="S8" s="642"/>
      <c r="T8" s="642"/>
      <c r="U8" s="642"/>
      <c r="V8" s="643"/>
      <c r="W8" s="147"/>
    </row>
    <row r="9" spans="1:23" ht="3.75" customHeight="1">
      <c r="A9" s="146"/>
      <c r="B9" s="289"/>
      <c r="C9" s="161"/>
      <c r="D9" s="159"/>
      <c r="E9" s="161"/>
      <c r="F9" s="159"/>
      <c r="G9" s="45"/>
      <c r="H9" s="45"/>
      <c r="I9" s="45"/>
      <c r="J9" s="159"/>
      <c r="K9" s="45"/>
      <c r="L9" s="304"/>
      <c r="M9" s="61"/>
      <c r="N9" s="641"/>
      <c r="O9" s="642"/>
      <c r="P9" s="642"/>
      <c r="Q9" s="642"/>
      <c r="R9" s="642"/>
      <c r="S9" s="642"/>
      <c r="T9" s="642"/>
      <c r="U9" s="642"/>
      <c r="V9" s="643"/>
      <c r="W9" s="147"/>
    </row>
    <row r="10" spans="1:23" ht="15" customHeight="1">
      <c r="A10" s="149"/>
      <c r="B10" s="289"/>
      <c r="C10" s="618" t="s">
        <v>7</v>
      </c>
      <c r="D10" s="618"/>
      <c r="E10" s="618"/>
      <c r="F10" s="161"/>
      <c r="G10" s="619">
        <f>Summary!J18</f>
        <v>0</v>
      </c>
      <c r="H10" s="620"/>
      <c r="I10" s="620"/>
      <c r="J10" s="620"/>
      <c r="K10" s="621"/>
      <c r="L10" s="290"/>
      <c r="M10" s="161"/>
      <c r="N10" s="641"/>
      <c r="O10" s="642"/>
      <c r="P10" s="642"/>
      <c r="Q10" s="642"/>
      <c r="R10" s="642"/>
      <c r="S10" s="642"/>
      <c r="T10" s="642"/>
      <c r="U10" s="642"/>
      <c r="V10" s="643"/>
      <c r="W10" s="147"/>
    </row>
    <row r="11" spans="1:23" ht="3.75" customHeight="1">
      <c r="A11" s="146"/>
      <c r="B11" s="289"/>
      <c r="C11" s="161"/>
      <c r="D11" s="159"/>
      <c r="E11" s="161"/>
      <c r="F11" s="159"/>
      <c r="G11" s="45"/>
      <c r="H11" s="45"/>
      <c r="I11" s="45"/>
      <c r="J11" s="159"/>
      <c r="K11" s="45"/>
      <c r="L11" s="290"/>
      <c r="M11" s="161"/>
      <c r="N11" s="641"/>
      <c r="O11" s="642"/>
      <c r="P11" s="642"/>
      <c r="Q11" s="642"/>
      <c r="R11" s="642"/>
      <c r="S11" s="642"/>
      <c r="T11" s="642"/>
      <c r="U11" s="642"/>
      <c r="V11" s="643"/>
      <c r="W11" s="147"/>
    </row>
    <row r="12" spans="1:23" ht="15" customHeight="1">
      <c r="A12" s="146"/>
      <c r="B12" s="289"/>
      <c r="C12" s="618" t="s">
        <v>110</v>
      </c>
      <c r="D12" s="618"/>
      <c r="E12" s="618"/>
      <c r="F12" s="161"/>
      <c r="G12" s="615">
        <f>Summary!J20</f>
        <v>0</v>
      </c>
      <c r="H12" s="616"/>
      <c r="I12" s="616"/>
      <c r="J12" s="616"/>
      <c r="K12" s="617"/>
      <c r="L12" s="290"/>
      <c r="M12" s="161"/>
      <c r="N12" s="641"/>
      <c r="O12" s="642"/>
      <c r="P12" s="642"/>
      <c r="Q12" s="642"/>
      <c r="R12" s="642"/>
      <c r="S12" s="642"/>
      <c r="T12" s="642"/>
      <c r="U12" s="642"/>
      <c r="V12" s="643"/>
      <c r="W12" s="147"/>
    </row>
    <row r="13" spans="1:23" ht="3.75" customHeight="1">
      <c r="A13" s="146"/>
      <c r="B13" s="289"/>
      <c r="C13" s="161"/>
      <c r="D13" s="159"/>
      <c r="E13" s="161"/>
      <c r="F13" s="159"/>
      <c r="G13" s="45"/>
      <c r="H13" s="45"/>
      <c r="I13" s="45"/>
      <c r="J13" s="159"/>
      <c r="K13" s="45"/>
      <c r="L13" s="290"/>
      <c r="M13" s="161"/>
      <c r="N13" s="641"/>
      <c r="O13" s="642"/>
      <c r="P13" s="642"/>
      <c r="Q13" s="642"/>
      <c r="R13" s="642"/>
      <c r="S13" s="642"/>
      <c r="T13" s="642"/>
      <c r="U13" s="642"/>
      <c r="V13" s="643"/>
      <c r="W13" s="147"/>
    </row>
    <row r="14" spans="1:23" ht="15" customHeight="1">
      <c r="A14" s="146"/>
      <c r="B14" s="289"/>
      <c r="C14" s="618" t="s">
        <v>24</v>
      </c>
      <c r="D14" s="618"/>
      <c r="E14" s="618"/>
      <c r="F14" s="161"/>
      <c r="G14" s="619">
        <f>Summary!J16</f>
        <v>0</v>
      </c>
      <c r="H14" s="620"/>
      <c r="I14" s="620"/>
      <c r="J14" s="620"/>
      <c r="K14" s="621"/>
      <c r="L14" s="290"/>
      <c r="M14" s="161"/>
      <c r="N14" s="641"/>
      <c r="O14" s="642"/>
      <c r="P14" s="642"/>
      <c r="Q14" s="642"/>
      <c r="R14" s="642"/>
      <c r="S14" s="642"/>
      <c r="T14" s="642"/>
      <c r="U14" s="642"/>
      <c r="V14" s="643"/>
      <c r="W14" s="147"/>
    </row>
    <row r="15" spans="1:23" ht="3.75" customHeight="1">
      <c r="A15" s="146"/>
      <c r="B15" s="289"/>
      <c r="C15" s="161"/>
      <c r="D15" s="18"/>
      <c r="E15" s="161"/>
      <c r="F15" s="161"/>
      <c r="G15" s="45"/>
      <c r="H15" s="45"/>
      <c r="I15" s="45"/>
      <c r="J15" s="37"/>
      <c r="K15" s="45"/>
      <c r="L15" s="290"/>
      <c r="M15" s="161"/>
      <c r="N15" s="641"/>
      <c r="O15" s="642"/>
      <c r="P15" s="642"/>
      <c r="Q15" s="642"/>
      <c r="R15" s="642"/>
      <c r="S15" s="642"/>
      <c r="T15" s="642"/>
      <c r="U15" s="642"/>
      <c r="V15" s="643"/>
      <c r="W15" s="147"/>
    </row>
    <row r="16" spans="1:23" ht="15" customHeight="1">
      <c r="A16" s="146"/>
      <c r="B16" s="289"/>
      <c r="C16" s="618" t="s">
        <v>384</v>
      </c>
      <c r="D16" s="618"/>
      <c r="E16" s="618"/>
      <c r="F16" s="161"/>
      <c r="G16" s="635"/>
      <c r="H16" s="636"/>
      <c r="I16" s="636"/>
      <c r="J16" s="636"/>
      <c r="K16" s="637"/>
      <c r="L16" s="290"/>
      <c r="M16" s="161"/>
      <c r="N16" s="641"/>
      <c r="O16" s="642"/>
      <c r="P16" s="642"/>
      <c r="Q16" s="642"/>
      <c r="R16" s="642"/>
      <c r="S16" s="642"/>
      <c r="T16" s="642"/>
      <c r="U16" s="642"/>
      <c r="V16" s="643"/>
      <c r="W16" s="147"/>
    </row>
    <row r="17" spans="1:23" ht="4" customHeight="1" thickBot="1">
      <c r="A17" s="146"/>
      <c r="B17" s="305"/>
      <c r="C17" s="306"/>
      <c r="D17" s="306"/>
      <c r="E17" s="306"/>
      <c r="F17" s="306"/>
      <c r="G17" s="306"/>
      <c r="H17" s="306"/>
      <c r="I17" s="306"/>
      <c r="J17" s="306"/>
      <c r="K17" s="306"/>
      <c r="L17" s="307"/>
      <c r="M17" s="46"/>
      <c r="N17" s="644"/>
      <c r="O17" s="645"/>
      <c r="P17" s="645"/>
      <c r="Q17" s="645"/>
      <c r="R17" s="645"/>
      <c r="S17" s="645"/>
      <c r="T17" s="645"/>
      <c r="U17" s="645"/>
      <c r="V17" s="646"/>
      <c r="W17" s="147"/>
    </row>
    <row r="18" spans="1:23" ht="7.75" customHeight="1">
      <c r="A18" s="146"/>
      <c r="B18" s="289"/>
      <c r="C18" s="161"/>
      <c r="D18" s="161"/>
      <c r="E18" s="161"/>
      <c r="F18" s="161"/>
      <c r="G18" s="161"/>
      <c r="H18" s="161"/>
      <c r="I18" s="161"/>
      <c r="J18" s="161"/>
      <c r="K18" s="161"/>
      <c r="L18" s="161"/>
      <c r="M18" s="161"/>
      <c r="N18" s="161"/>
      <c r="O18" s="161"/>
      <c r="P18" s="161"/>
      <c r="Q18" s="161"/>
      <c r="R18" s="161"/>
      <c r="S18" s="161"/>
      <c r="T18" s="161"/>
      <c r="U18" s="49"/>
      <c r="V18" s="290"/>
      <c r="W18" s="147"/>
    </row>
    <row r="19" spans="1:23" ht="4" customHeight="1">
      <c r="A19" s="146"/>
      <c r="B19" s="292"/>
      <c r="C19" s="67"/>
      <c r="D19" s="67"/>
      <c r="E19" s="67"/>
      <c r="F19" s="67"/>
      <c r="G19" s="67"/>
      <c r="H19" s="67"/>
      <c r="I19" s="67"/>
      <c r="J19" s="67"/>
      <c r="K19" s="67"/>
      <c r="L19" s="67"/>
      <c r="M19" s="67"/>
      <c r="N19" s="67"/>
      <c r="O19" s="67"/>
      <c r="P19" s="67"/>
      <c r="Q19" s="67"/>
      <c r="R19" s="67"/>
      <c r="S19" s="67"/>
      <c r="T19" s="67"/>
      <c r="U19" s="68"/>
      <c r="V19" s="293"/>
      <c r="W19" s="147"/>
    </row>
    <row r="20" spans="1:23" s="194" customFormat="1" ht="18" customHeight="1">
      <c r="A20" s="277"/>
      <c r="B20" s="287"/>
      <c r="C20" s="622" t="s">
        <v>132</v>
      </c>
      <c r="D20" s="623"/>
      <c r="E20" s="624"/>
      <c r="F20" s="513"/>
      <c r="G20" s="625" t="s">
        <v>63</v>
      </c>
      <c r="H20" s="626"/>
      <c r="I20" s="626"/>
      <c r="J20" s="626"/>
      <c r="K20" s="626"/>
      <c r="L20" s="626"/>
      <c r="M20" s="626"/>
      <c r="N20" s="626"/>
      <c r="O20" s="626"/>
      <c r="P20" s="626"/>
      <c r="Q20" s="626"/>
      <c r="R20" s="626"/>
      <c r="S20" s="626"/>
      <c r="T20" s="626"/>
      <c r="U20" s="627"/>
      <c r="V20" s="288"/>
      <c r="W20" s="278"/>
    </row>
    <row r="21" spans="1:23" ht="4" customHeight="1">
      <c r="A21" s="146"/>
      <c r="B21" s="289"/>
      <c r="C21" s="514"/>
      <c r="D21" s="515"/>
      <c r="E21" s="514"/>
      <c r="F21" s="515"/>
      <c r="G21" s="514"/>
      <c r="H21" s="514"/>
      <c r="I21" s="514"/>
      <c r="J21" s="515"/>
      <c r="K21" s="514"/>
      <c r="L21" s="514"/>
      <c r="M21" s="514"/>
      <c r="N21" s="514"/>
      <c r="O21" s="514"/>
      <c r="P21" s="515"/>
      <c r="Q21" s="514"/>
      <c r="R21" s="515"/>
      <c r="S21" s="514"/>
      <c r="T21" s="514"/>
      <c r="U21" s="514"/>
      <c r="V21" s="290"/>
      <c r="W21" s="147"/>
    </row>
    <row r="22" spans="1:23" s="100" customFormat="1" ht="18" customHeight="1">
      <c r="A22" s="259"/>
      <c r="B22" s="294"/>
      <c r="C22" s="625" t="s">
        <v>25</v>
      </c>
      <c r="D22" s="626"/>
      <c r="E22" s="626"/>
      <c r="F22" s="626"/>
      <c r="G22" s="626"/>
      <c r="H22" s="626"/>
      <c r="I22" s="626"/>
      <c r="J22" s="626"/>
      <c r="K22" s="626"/>
      <c r="L22" s="626"/>
      <c r="M22" s="626"/>
      <c r="N22" s="626"/>
      <c r="O22" s="626"/>
      <c r="P22" s="626"/>
      <c r="Q22" s="626"/>
      <c r="R22" s="626"/>
      <c r="S22" s="626"/>
      <c r="T22" s="626"/>
      <c r="U22" s="627"/>
      <c r="V22" s="295"/>
      <c r="W22" s="208"/>
    </row>
    <row r="23" spans="1:23" ht="3.75" customHeight="1">
      <c r="A23" s="146"/>
      <c r="B23" s="289"/>
      <c r="C23" s="607"/>
      <c r="D23" s="607"/>
      <c r="E23" s="607"/>
      <c r="F23" s="607"/>
      <c r="G23" s="607"/>
      <c r="H23" s="607"/>
      <c r="I23" s="607"/>
      <c r="J23" s="607"/>
      <c r="K23" s="607"/>
      <c r="L23" s="607"/>
      <c r="M23" s="607"/>
      <c r="N23" s="607"/>
      <c r="O23" s="607"/>
      <c r="P23" s="607"/>
      <c r="Q23" s="607"/>
      <c r="R23" s="607"/>
      <c r="S23" s="607"/>
      <c r="T23" s="607"/>
      <c r="U23" s="607"/>
      <c r="V23" s="290"/>
      <c r="W23" s="147"/>
    </row>
    <row r="24" spans="1:23" ht="27" customHeight="1">
      <c r="A24" s="146"/>
      <c r="B24" s="289"/>
      <c r="C24" s="647" t="s">
        <v>98</v>
      </c>
      <c r="D24" s="647"/>
      <c r="E24" s="647"/>
      <c r="F24" s="647"/>
      <c r="G24" s="647"/>
      <c r="H24" s="647"/>
      <c r="I24" s="647"/>
      <c r="J24" s="647"/>
      <c r="K24" s="647"/>
      <c r="L24" s="647"/>
      <c r="M24" s="647"/>
      <c r="N24" s="647"/>
      <c r="O24" s="647"/>
      <c r="P24" s="647"/>
      <c r="Q24" s="647"/>
      <c r="R24" s="647"/>
      <c r="S24" s="647"/>
      <c r="T24" s="647"/>
      <c r="U24" s="647"/>
      <c r="V24" s="290"/>
      <c r="W24" s="147"/>
    </row>
    <row r="25" spans="1:23" s="56" customFormat="1" ht="10" customHeight="1">
      <c r="A25" s="149"/>
      <c r="B25" s="296"/>
      <c r="C25" s="239"/>
      <c r="D25" s="239"/>
      <c r="E25" s="239"/>
      <c r="F25" s="239"/>
      <c r="G25" s="239"/>
      <c r="H25" s="239"/>
      <c r="I25" s="239"/>
      <c r="J25" s="239"/>
      <c r="K25" s="239"/>
      <c r="L25" s="239"/>
      <c r="M25" s="239"/>
      <c r="N25" s="239"/>
      <c r="O25" s="239"/>
      <c r="P25" s="239"/>
      <c r="Q25" s="239"/>
      <c r="R25" s="239"/>
      <c r="S25" s="239"/>
      <c r="T25" s="239"/>
      <c r="U25" s="239"/>
      <c r="V25" s="297"/>
      <c r="W25" s="260"/>
    </row>
    <row r="26" spans="1:23" ht="18" customHeight="1">
      <c r="A26" s="146"/>
      <c r="B26" s="289"/>
      <c r="C26" s="628" t="s">
        <v>99</v>
      </c>
      <c r="D26" s="628"/>
      <c r="E26" s="628"/>
      <c r="F26" s="628"/>
      <c r="G26" s="628"/>
      <c r="H26" s="188"/>
      <c r="I26" s="649"/>
      <c r="J26" s="649"/>
      <c r="K26" s="649"/>
      <c r="L26" s="240"/>
      <c r="M26" s="240"/>
      <c r="N26" s="240"/>
      <c r="O26" s="612"/>
      <c r="P26" s="613"/>
      <c r="Q26" s="613"/>
      <c r="R26" s="613"/>
      <c r="S26" s="614"/>
      <c r="T26" s="241"/>
      <c r="U26" s="188"/>
      <c r="V26" s="290"/>
      <c r="W26" s="147"/>
    </row>
    <row r="27" spans="1:23" ht="103" customHeight="1">
      <c r="A27" s="146"/>
      <c r="B27" s="289"/>
      <c r="C27" s="188"/>
      <c r="D27" s="242"/>
      <c r="E27" s="188"/>
      <c r="F27" s="242"/>
      <c r="G27" s="270"/>
      <c r="H27" s="270"/>
      <c r="I27" s="269"/>
      <c r="J27" s="269"/>
      <c r="K27" s="269"/>
      <c r="L27" s="271"/>
      <c r="M27" s="271"/>
      <c r="N27" s="271"/>
      <c r="O27" s="244"/>
      <c r="P27" s="244"/>
      <c r="Q27" s="244"/>
      <c r="R27" s="244"/>
      <c r="S27" s="244"/>
      <c r="T27" s="271"/>
      <c r="U27" s="243"/>
      <c r="V27" s="290"/>
      <c r="W27" s="147"/>
    </row>
    <row r="28" spans="1:23" ht="36" customHeight="1">
      <c r="A28" s="146"/>
      <c r="B28" s="296"/>
      <c r="C28" s="628" t="s">
        <v>111</v>
      </c>
      <c r="D28" s="628"/>
      <c r="E28" s="628"/>
      <c r="F28" s="628"/>
      <c r="G28" s="628"/>
      <c r="H28" s="628"/>
      <c r="I28" s="628"/>
      <c r="J28" s="628"/>
      <c r="K28" s="628"/>
      <c r="L28" s="628"/>
      <c r="M28" s="628"/>
      <c r="N28" s="628"/>
      <c r="O28" s="628"/>
      <c r="P28" s="628"/>
      <c r="Q28" s="628"/>
      <c r="R28" s="628"/>
      <c r="S28" s="628"/>
      <c r="T28" s="256"/>
      <c r="U28" s="246"/>
      <c r="V28" s="290"/>
      <c r="W28" s="147"/>
    </row>
    <row r="29" spans="1:23" s="56" customFormat="1" ht="18" customHeight="1">
      <c r="A29" s="149"/>
      <c r="B29" s="296"/>
      <c r="C29" s="271"/>
      <c r="D29" s="271"/>
      <c r="E29" s="271"/>
      <c r="F29" s="271"/>
      <c r="G29" s="271"/>
      <c r="H29" s="271"/>
      <c r="I29" s="271"/>
      <c r="J29" s="271"/>
      <c r="K29" s="271"/>
      <c r="L29" s="245"/>
      <c r="M29" s="245"/>
      <c r="N29" s="245"/>
      <c r="O29" s="244"/>
      <c r="P29" s="244"/>
      <c r="Q29" s="244"/>
      <c r="R29" s="244"/>
      <c r="S29" s="244"/>
      <c r="T29" s="241"/>
      <c r="U29" s="246"/>
      <c r="V29" s="297"/>
      <c r="W29" s="260"/>
    </row>
    <row r="30" spans="1:23" ht="18" customHeight="1">
      <c r="A30" s="146"/>
      <c r="B30" s="289"/>
      <c r="C30" s="628" t="s">
        <v>131</v>
      </c>
      <c r="D30" s="628"/>
      <c r="E30" s="628"/>
      <c r="F30" s="628"/>
      <c r="G30" s="628"/>
      <c r="H30" s="628"/>
      <c r="I30" s="628"/>
      <c r="J30" s="628"/>
      <c r="K30" s="628"/>
      <c r="L30" s="628"/>
      <c r="M30" s="628"/>
      <c r="N30" s="628"/>
      <c r="O30" s="628"/>
      <c r="P30" s="628"/>
      <c r="Q30" s="628"/>
      <c r="R30" s="628"/>
      <c r="S30" s="628"/>
      <c r="T30" s="628"/>
      <c r="U30" s="628"/>
      <c r="V30" s="290"/>
      <c r="W30" s="147"/>
    </row>
    <row r="31" spans="1:23" ht="16" customHeight="1">
      <c r="A31" s="146"/>
      <c r="B31" s="289"/>
      <c r="C31" s="45"/>
      <c r="D31" s="117"/>
      <c r="E31" s="45"/>
      <c r="F31" s="117"/>
      <c r="G31" s="45"/>
      <c r="H31" s="45"/>
      <c r="I31" s="45"/>
      <c r="J31" s="117"/>
      <c r="K31" s="45"/>
      <c r="L31" s="45"/>
      <c r="M31" s="45"/>
      <c r="N31" s="45"/>
      <c r="O31" s="45"/>
      <c r="P31" s="117"/>
      <c r="Q31" s="45"/>
      <c r="R31" s="117"/>
      <c r="S31" s="45"/>
      <c r="T31" s="45"/>
      <c r="U31" s="45"/>
      <c r="V31" s="290"/>
      <c r="W31" s="147"/>
    </row>
    <row r="32" spans="1:23" s="100" customFormat="1" ht="18">
      <c r="A32" s="259"/>
      <c r="B32" s="294"/>
      <c r="C32" s="604" t="s">
        <v>100</v>
      </c>
      <c r="D32" s="605"/>
      <c r="E32" s="605"/>
      <c r="F32" s="605"/>
      <c r="G32" s="605"/>
      <c r="H32" s="605"/>
      <c r="I32" s="605"/>
      <c r="J32" s="605"/>
      <c r="K32" s="605"/>
      <c r="L32" s="605"/>
      <c r="M32" s="605"/>
      <c r="N32" s="605"/>
      <c r="O32" s="605"/>
      <c r="P32" s="605"/>
      <c r="Q32" s="605"/>
      <c r="R32" s="605"/>
      <c r="S32" s="605"/>
      <c r="T32" s="605"/>
      <c r="U32" s="606"/>
      <c r="V32" s="295"/>
      <c r="W32" s="208"/>
    </row>
    <row r="33" spans="1:24">
      <c r="A33" s="146"/>
      <c r="B33" s="289"/>
      <c r="C33" s="607"/>
      <c r="D33" s="607"/>
      <c r="E33" s="607"/>
      <c r="F33" s="607"/>
      <c r="G33" s="607"/>
      <c r="H33" s="607"/>
      <c r="I33" s="607"/>
      <c r="J33" s="607"/>
      <c r="K33" s="607"/>
      <c r="L33" s="607"/>
      <c r="M33" s="607"/>
      <c r="N33" s="607"/>
      <c r="O33" s="607"/>
      <c r="P33" s="607"/>
      <c r="Q33" s="607"/>
      <c r="R33" s="607"/>
      <c r="S33" s="607"/>
      <c r="T33" s="607"/>
      <c r="U33" s="607"/>
      <c r="V33" s="290"/>
      <c r="W33" s="147"/>
    </row>
    <row r="34" spans="1:24" s="99" customFormat="1" ht="29" customHeight="1">
      <c r="A34" s="258"/>
      <c r="B34" s="298"/>
      <c r="C34" s="609" t="s">
        <v>26</v>
      </c>
      <c r="D34" s="609"/>
      <c r="E34" s="609"/>
      <c r="F34" s="242"/>
      <c r="G34" s="608"/>
      <c r="H34" s="608"/>
      <c r="I34" s="608"/>
      <c r="J34" s="608"/>
      <c r="K34" s="608"/>
      <c r="L34" s="608"/>
      <c r="M34" s="608"/>
      <c r="N34" s="608"/>
      <c r="O34" s="608"/>
      <c r="P34" s="608"/>
      <c r="Q34" s="608"/>
      <c r="R34" s="608"/>
      <c r="S34" s="608"/>
      <c r="T34" s="608"/>
      <c r="U34" s="608"/>
      <c r="V34" s="299"/>
      <c r="W34" s="209"/>
    </row>
    <row r="35" spans="1:24" s="197" customFormat="1" ht="4" customHeight="1">
      <c r="A35" s="261"/>
      <c r="B35" s="300"/>
      <c r="C35" s="195"/>
      <c r="D35" s="195"/>
      <c r="E35" s="195"/>
      <c r="F35" s="196"/>
      <c r="G35" s="55"/>
      <c r="H35" s="55"/>
      <c r="I35" s="55"/>
      <c r="J35" s="55"/>
      <c r="K35" s="55"/>
      <c r="L35" s="55"/>
      <c r="M35" s="55"/>
      <c r="N35" s="55"/>
      <c r="O35" s="55"/>
      <c r="P35" s="55"/>
      <c r="Q35" s="55"/>
      <c r="R35" s="55"/>
      <c r="S35" s="55"/>
      <c r="T35" s="55"/>
      <c r="U35" s="55"/>
      <c r="V35" s="301"/>
      <c r="W35" s="262"/>
    </row>
    <row r="36" spans="1:24" s="99" customFormat="1" ht="29" customHeight="1">
      <c r="A36" s="258"/>
      <c r="B36" s="298"/>
      <c r="C36" s="609" t="s">
        <v>27</v>
      </c>
      <c r="D36" s="609"/>
      <c r="E36" s="609"/>
      <c r="F36" s="242"/>
      <c r="G36" s="608"/>
      <c r="H36" s="608"/>
      <c r="I36" s="608"/>
      <c r="J36" s="608"/>
      <c r="K36" s="608"/>
      <c r="L36" s="608"/>
      <c r="M36" s="608"/>
      <c r="N36" s="608"/>
      <c r="O36" s="608"/>
      <c r="P36" s="608"/>
      <c r="Q36" s="608"/>
      <c r="R36" s="608"/>
      <c r="S36" s="608"/>
      <c r="T36" s="608"/>
      <c r="U36" s="608"/>
      <c r="V36" s="299"/>
      <c r="W36" s="209"/>
    </row>
    <row r="37" spans="1:24" s="56" customFormat="1" ht="4" customHeight="1">
      <c r="A37" s="149"/>
      <c r="B37" s="296"/>
      <c r="C37" s="52"/>
      <c r="D37" s="117"/>
      <c r="E37" s="52"/>
      <c r="F37" s="117"/>
      <c r="G37" s="55"/>
      <c r="H37" s="55"/>
      <c r="I37" s="55"/>
      <c r="J37" s="117"/>
      <c r="K37" s="55"/>
      <c r="L37" s="55"/>
      <c r="M37" s="55"/>
      <c r="N37" s="55"/>
      <c r="O37" s="55"/>
      <c r="P37" s="117"/>
      <c r="Q37" s="55"/>
      <c r="R37" s="117"/>
      <c r="S37" s="55"/>
      <c r="T37" s="55"/>
      <c r="U37" s="55"/>
      <c r="V37" s="297"/>
      <c r="W37" s="260"/>
    </row>
    <row r="38" spans="1:24" s="56" customFormat="1" ht="37" customHeight="1">
      <c r="A38" s="149"/>
      <c r="B38" s="296"/>
      <c r="C38" s="610" t="s">
        <v>101</v>
      </c>
      <c r="D38" s="611"/>
      <c r="E38" s="611"/>
      <c r="F38" s="611"/>
      <c r="G38" s="611"/>
      <c r="H38" s="611"/>
      <c r="I38" s="611"/>
      <c r="J38" s="611"/>
      <c r="K38" s="611"/>
      <c r="L38" s="611"/>
      <c r="M38" s="611"/>
      <c r="N38" s="611"/>
      <c r="O38" s="611"/>
      <c r="P38" s="611"/>
      <c r="Q38" s="611"/>
      <c r="R38" s="611"/>
      <c r="S38" s="611"/>
      <c r="T38" s="611"/>
      <c r="U38" s="611"/>
      <c r="V38" s="297"/>
      <c r="W38" s="260"/>
    </row>
    <row r="39" spans="1:24" s="56" customFormat="1" ht="4" customHeight="1">
      <c r="A39" s="149"/>
      <c r="B39" s="296"/>
      <c r="C39" s="195"/>
      <c r="D39" s="242"/>
      <c r="E39" s="195"/>
      <c r="F39" s="242"/>
      <c r="G39" s="240"/>
      <c r="H39" s="240"/>
      <c r="I39" s="240"/>
      <c r="J39" s="242"/>
      <c r="K39" s="240"/>
      <c r="L39" s="240"/>
      <c r="M39" s="240"/>
      <c r="N39" s="240"/>
      <c r="O39" s="240"/>
      <c r="P39" s="242"/>
      <c r="Q39" s="240"/>
      <c r="R39" s="242"/>
      <c r="S39" s="240"/>
      <c r="T39" s="240"/>
      <c r="U39" s="240"/>
      <c r="V39" s="297"/>
      <c r="W39" s="260"/>
    </row>
    <row r="40" spans="1:24" ht="31" customHeight="1">
      <c r="A40" s="146"/>
      <c r="B40" s="289"/>
      <c r="C40" s="599" t="s">
        <v>413</v>
      </c>
      <c r="D40" s="599"/>
      <c r="E40" s="599"/>
      <c r="F40" s="599"/>
      <c r="G40" s="599"/>
      <c r="H40" s="599"/>
      <c r="I40" s="599"/>
      <c r="J40" s="599"/>
      <c r="K40" s="599"/>
      <c r="L40" s="599"/>
      <c r="M40" s="599"/>
      <c r="N40" s="599"/>
      <c r="O40" s="599"/>
      <c r="P40" s="599"/>
      <c r="Q40" s="599"/>
      <c r="R40" s="599"/>
      <c r="S40" s="599"/>
      <c r="T40" s="599"/>
      <c r="U40" s="599"/>
      <c r="V40" s="290"/>
      <c r="W40" s="147"/>
    </row>
    <row r="41" spans="1:24" ht="38" customHeight="1">
      <c r="A41" s="146"/>
      <c r="B41" s="289"/>
      <c r="C41" s="599"/>
      <c r="D41" s="599"/>
      <c r="E41" s="599"/>
      <c r="F41" s="599"/>
      <c r="G41" s="599"/>
      <c r="H41" s="599"/>
      <c r="I41" s="599"/>
      <c r="J41" s="599"/>
      <c r="K41" s="599"/>
      <c r="L41" s="599"/>
      <c r="M41" s="599"/>
      <c r="N41" s="599"/>
      <c r="O41" s="599"/>
      <c r="P41" s="599"/>
      <c r="Q41" s="599"/>
      <c r="R41" s="599"/>
      <c r="S41" s="599"/>
      <c r="T41" s="599"/>
      <c r="U41" s="599"/>
      <c r="V41" s="290"/>
      <c r="W41" s="147"/>
    </row>
    <row r="42" spans="1:24" ht="7.75" customHeight="1">
      <c r="A42" s="146"/>
      <c r="B42" s="289"/>
      <c r="C42" s="45"/>
      <c r="D42" s="117"/>
      <c r="E42" s="45"/>
      <c r="F42" s="117"/>
      <c r="G42" s="45"/>
      <c r="H42" s="45"/>
      <c r="I42" s="45"/>
      <c r="J42" s="117"/>
      <c r="K42" s="45"/>
      <c r="L42" s="45"/>
      <c r="M42" s="45"/>
      <c r="N42" s="45"/>
      <c r="O42" s="45"/>
      <c r="P42" s="117"/>
      <c r="Q42" s="45"/>
      <c r="R42" s="117"/>
      <c r="S42" s="45"/>
      <c r="T42" s="45"/>
      <c r="U42" s="45"/>
      <c r="V42" s="290"/>
      <c r="W42" s="147"/>
    </row>
    <row r="43" spans="1:24" ht="4" customHeight="1">
      <c r="A43" s="146"/>
      <c r="B43" s="291"/>
      <c r="C43" s="63"/>
      <c r="D43" s="63"/>
      <c r="E43" s="63"/>
      <c r="F43" s="63"/>
      <c r="G43" s="63"/>
      <c r="H43" s="63"/>
      <c r="I43" s="63"/>
      <c r="J43" s="63"/>
      <c r="K43" s="63"/>
      <c r="L43" s="63"/>
      <c r="M43" s="63"/>
      <c r="N43" s="63"/>
      <c r="O43" s="63"/>
      <c r="P43" s="63"/>
      <c r="Q43" s="63"/>
      <c r="R43" s="63"/>
      <c r="S43" s="63"/>
      <c r="T43" s="64"/>
      <c r="U43" s="72"/>
      <c r="V43" s="302"/>
      <c r="W43" s="147"/>
    </row>
    <row r="44" spans="1:24" ht="406" customHeight="1">
      <c r="A44" s="146"/>
      <c r="B44" s="289"/>
      <c r="C44" s="161"/>
      <c r="D44" s="117"/>
      <c r="E44" s="161"/>
      <c r="F44" s="117"/>
      <c r="G44" s="498"/>
      <c r="H44" s="161"/>
      <c r="I44" s="498"/>
      <c r="J44" s="117"/>
      <c r="K44" s="161"/>
      <c r="L44" s="161"/>
      <c r="M44" s="161"/>
      <c r="N44" s="161"/>
      <c r="O44" s="161"/>
      <c r="P44" s="117"/>
      <c r="Q44" s="161"/>
      <c r="R44" s="117"/>
      <c r="S44" s="161"/>
      <c r="T44" s="161"/>
      <c r="U44" s="161"/>
      <c r="V44" s="290"/>
      <c r="W44" s="147"/>
    </row>
    <row r="45" spans="1:24" ht="7.75" customHeight="1">
      <c r="A45" s="146"/>
      <c r="B45" s="289"/>
      <c r="C45" s="161"/>
      <c r="D45" s="117"/>
      <c r="E45" s="161"/>
      <c r="F45" s="117"/>
      <c r="G45" s="161"/>
      <c r="H45" s="161"/>
      <c r="I45" s="161"/>
      <c r="J45" s="117"/>
      <c r="K45" s="161"/>
      <c r="L45" s="161"/>
      <c r="M45" s="161"/>
      <c r="N45" s="161"/>
      <c r="O45" s="161"/>
      <c r="P45" s="117"/>
      <c r="Q45" s="161"/>
      <c r="R45" s="117"/>
      <c r="S45" s="161"/>
      <c r="T45" s="161"/>
      <c r="U45" s="161"/>
      <c r="V45" s="290"/>
      <c r="W45" s="147"/>
    </row>
    <row r="46" spans="1:24" ht="7.75" customHeight="1">
      <c r="A46" s="146"/>
      <c r="B46" s="289"/>
      <c r="C46" s="161"/>
      <c r="D46" s="117"/>
      <c r="E46" s="161"/>
      <c r="F46" s="117"/>
      <c r="G46" s="161"/>
      <c r="H46" s="161"/>
      <c r="I46" s="161"/>
      <c r="J46" s="117"/>
      <c r="K46" s="161"/>
      <c r="L46" s="161"/>
      <c r="M46" s="161"/>
      <c r="N46" s="161"/>
      <c r="O46" s="161"/>
      <c r="P46" s="117"/>
      <c r="Q46" s="161"/>
      <c r="R46" s="117"/>
      <c r="S46" s="161"/>
      <c r="T46" s="161"/>
      <c r="U46" s="161"/>
      <c r="V46" s="290"/>
      <c r="W46" s="147"/>
    </row>
    <row r="47" spans="1:24" ht="7.75" customHeight="1">
      <c r="A47" s="146"/>
      <c r="B47" s="289"/>
      <c r="C47" s="161"/>
      <c r="D47" s="117"/>
      <c r="E47" s="161"/>
      <c r="F47" s="117"/>
      <c r="G47" s="161"/>
      <c r="H47" s="161"/>
      <c r="I47" s="161"/>
      <c r="J47" s="117"/>
      <c r="K47" s="161"/>
      <c r="L47" s="161"/>
      <c r="M47" s="161"/>
      <c r="N47" s="161"/>
      <c r="O47" s="161"/>
      <c r="P47" s="117"/>
      <c r="Q47" s="161"/>
      <c r="R47" s="117"/>
      <c r="S47" s="161"/>
      <c r="T47" s="161"/>
      <c r="U47" s="161"/>
      <c r="V47" s="290"/>
      <c r="W47" s="147"/>
    </row>
    <row r="48" spans="1:24" ht="20" customHeight="1">
      <c r="A48" s="263"/>
      <c r="B48" s="600" t="s">
        <v>400</v>
      </c>
      <c r="C48" s="601"/>
      <c r="D48" s="601"/>
      <c r="E48" s="601"/>
      <c r="F48" s="601"/>
      <c r="G48" s="601"/>
      <c r="H48" s="601"/>
      <c r="I48" s="601"/>
      <c r="J48" s="601"/>
      <c r="K48" s="601"/>
      <c r="L48" s="601"/>
      <c r="M48" s="601"/>
      <c r="N48" s="601"/>
      <c r="O48" s="601"/>
      <c r="P48" s="601"/>
      <c r="Q48" s="601"/>
      <c r="R48" s="601"/>
      <c r="S48" s="601"/>
      <c r="T48" s="601"/>
      <c r="U48" s="601"/>
      <c r="V48" s="602"/>
      <c r="W48" s="148"/>
      <c r="X48" s="54"/>
    </row>
    <row r="49" spans="1:42" ht="7.75" customHeight="1">
      <c r="A49" s="263"/>
      <c r="B49" s="71"/>
      <c r="C49" s="71"/>
      <c r="D49" s="117"/>
      <c r="E49" s="71"/>
      <c r="F49" s="117"/>
      <c r="G49" s="71"/>
      <c r="H49" s="71"/>
      <c r="I49" s="71"/>
      <c r="J49" s="117"/>
      <c r="K49" s="71"/>
      <c r="L49" s="71"/>
      <c r="M49" s="71"/>
      <c r="N49" s="71"/>
      <c r="O49" s="71"/>
      <c r="P49" s="117"/>
      <c r="Q49" s="71"/>
      <c r="R49" s="117"/>
      <c r="S49" s="71"/>
      <c r="T49" s="71"/>
      <c r="U49" s="71"/>
      <c r="V49" s="71"/>
      <c r="W49" s="150"/>
      <c r="X49" s="71"/>
    </row>
    <row r="50" spans="1:42" ht="28" customHeight="1">
      <c r="A50" s="263"/>
      <c r="B50" s="598" t="s">
        <v>409</v>
      </c>
      <c r="C50" s="598"/>
      <c r="D50" s="598"/>
      <c r="E50" s="598"/>
      <c r="F50" s="598"/>
      <c r="G50" s="598"/>
      <c r="H50" s="598"/>
      <c r="I50" s="598"/>
      <c r="J50" s="598"/>
      <c r="K50" s="598"/>
      <c r="L50" s="598"/>
      <c r="M50" s="598"/>
      <c r="N50" s="598"/>
      <c r="O50" s="598"/>
      <c r="P50" s="598"/>
      <c r="Q50" s="160"/>
      <c r="R50" s="117"/>
      <c r="S50" s="73"/>
      <c r="T50" s="603"/>
      <c r="U50" s="603"/>
      <c r="V50" s="603"/>
      <c r="W50" s="264"/>
    </row>
    <row r="51" spans="1:42" ht="4" customHeight="1" thickBot="1">
      <c r="A51" s="265"/>
      <c r="B51" s="266"/>
      <c r="C51" s="266"/>
      <c r="D51" s="266"/>
      <c r="E51" s="266"/>
      <c r="F51" s="266"/>
      <c r="G51" s="266"/>
      <c r="H51" s="266"/>
      <c r="I51" s="266"/>
      <c r="J51" s="266"/>
      <c r="K51" s="266"/>
      <c r="L51" s="266"/>
      <c r="M51" s="266"/>
      <c r="N51" s="266"/>
      <c r="O51" s="266"/>
      <c r="P51" s="266"/>
      <c r="Q51" s="151"/>
      <c r="R51" s="151"/>
      <c r="S51" s="151"/>
      <c r="T51" s="151"/>
      <c r="U51" s="151"/>
      <c r="V51" s="151"/>
      <c r="W51" s="152"/>
      <c r="X51" s="58"/>
    </row>
    <row r="52" spans="1:42" s="76" customFormat="1" ht="9.75" customHeight="1">
      <c r="A52" s="58"/>
      <c r="B52" s="44"/>
      <c r="C52" s="44"/>
      <c r="D52" s="115"/>
      <c r="E52" s="115"/>
      <c r="F52" s="115"/>
      <c r="G52" s="115"/>
      <c r="H52" s="115"/>
      <c r="I52" s="115"/>
      <c r="J52" s="115"/>
      <c r="K52" s="115"/>
      <c r="L52" s="115"/>
      <c r="M52" s="115"/>
      <c r="N52" s="115"/>
      <c r="O52" s="115"/>
      <c r="P52" s="115"/>
      <c r="Q52" s="115"/>
      <c r="R52" s="115"/>
      <c r="S52" s="115"/>
      <c r="T52" s="115"/>
      <c r="U52" s="44"/>
      <c r="V52" s="44"/>
      <c r="W52" s="44"/>
      <c r="X52" s="44"/>
      <c r="Y52" s="44"/>
      <c r="Z52" s="44"/>
      <c r="AA52" s="44"/>
      <c r="AC52" s="77"/>
      <c r="AD52" s="77"/>
      <c r="AE52" s="77"/>
      <c r="AF52" s="77"/>
      <c r="AG52" s="77"/>
      <c r="AH52" s="77"/>
      <c r="AI52" s="77"/>
      <c r="AJ52" s="77"/>
      <c r="AK52" s="77"/>
      <c r="AL52" s="77"/>
      <c r="AM52" s="77"/>
      <c r="AN52" s="77"/>
      <c r="AO52" s="77"/>
      <c r="AP52" s="78"/>
    </row>
    <row r="85" spans="3:21">
      <c r="C85" s="50"/>
      <c r="E85" s="50"/>
      <c r="G85" s="50"/>
      <c r="H85" s="53"/>
      <c r="I85" s="48"/>
      <c r="K85" s="48"/>
      <c r="L85" s="57"/>
      <c r="M85" s="50"/>
      <c r="N85" s="50"/>
      <c r="O85" s="50"/>
      <c r="Q85" s="50"/>
      <c r="S85" s="48"/>
      <c r="T85" s="53"/>
      <c r="U85" s="48"/>
    </row>
  </sheetData>
  <mergeCells count="35">
    <mergeCell ref="C30:U30"/>
    <mergeCell ref="B2:V2"/>
    <mergeCell ref="C8:E8"/>
    <mergeCell ref="G8:K8"/>
    <mergeCell ref="B4:V4"/>
    <mergeCell ref="C10:E10"/>
    <mergeCell ref="G10:K10"/>
    <mergeCell ref="C28:S28"/>
    <mergeCell ref="C12:E12"/>
    <mergeCell ref="G20:U20"/>
    <mergeCell ref="C23:U23"/>
    <mergeCell ref="G16:K16"/>
    <mergeCell ref="N6:V17"/>
    <mergeCell ref="C24:U24"/>
    <mergeCell ref="C6:K6"/>
    <mergeCell ref="I26:K26"/>
    <mergeCell ref="O26:S26"/>
    <mergeCell ref="G12:K12"/>
    <mergeCell ref="C14:E14"/>
    <mergeCell ref="G14:K14"/>
    <mergeCell ref="C20:E20"/>
    <mergeCell ref="C22:U22"/>
    <mergeCell ref="C16:E16"/>
    <mergeCell ref="C26:G26"/>
    <mergeCell ref="B50:P50"/>
    <mergeCell ref="C40:U41"/>
    <mergeCell ref="B48:V48"/>
    <mergeCell ref="T50:V50"/>
    <mergeCell ref="C32:U32"/>
    <mergeCell ref="C33:U33"/>
    <mergeCell ref="G34:U34"/>
    <mergeCell ref="C36:E36"/>
    <mergeCell ref="G36:U36"/>
    <mergeCell ref="C34:E34"/>
    <mergeCell ref="C38:U38"/>
  </mergeCells>
  <phoneticPr fontId="9" type="noConversion"/>
  <printOptions horizontalCentered="1"/>
  <pageMargins left="0.19685039370078741" right="0.19685039370078741" top="0.19685039370078741" bottom="0.19685039370078741" header="0.31496062992125984" footer="0.31496062992125984"/>
  <pageSetup paperSize="9" scale="68"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P59"/>
  <sheetViews>
    <sheetView showGridLines="0" zoomScale="125" zoomScaleNormal="125" workbookViewId="0">
      <selection activeCell="B57" sqref="B57:P57"/>
    </sheetView>
  </sheetViews>
  <sheetFormatPr baseColWidth="10" defaultColWidth="0" defaultRowHeight="13"/>
  <cols>
    <col min="1" max="1" width="1.796875" style="153" customWidth="1"/>
    <col min="2" max="2" width="0.796875" style="153" customWidth="1"/>
    <col min="3" max="3" width="17.19921875" style="153" customWidth="1"/>
    <col min="4" max="4" width="0.796875" style="171" customWidth="1"/>
    <col min="5" max="5" width="40.19921875" style="153" customWidth="1"/>
    <col min="6" max="6" width="1.796875" style="153" customWidth="1"/>
    <col min="7" max="7" width="2.3984375" style="153" customWidth="1"/>
    <col min="8" max="8" width="1.796875" style="153" customWidth="1"/>
    <col min="9" max="9" width="16.796875" style="153" customWidth="1"/>
    <col min="10" max="10" width="0.796875" style="171" customWidth="1"/>
    <col min="11" max="11" width="9.19921875" style="153" customWidth="1"/>
    <col min="12" max="12" width="0.796875" style="171" customWidth="1"/>
    <col min="13" max="13" width="15.59765625" style="153" customWidth="1"/>
    <col min="14" max="14" width="0.796875" style="171" customWidth="1"/>
    <col min="15" max="15" width="21" style="153" customWidth="1"/>
    <col min="16" max="16" width="0.796875" style="153" customWidth="1"/>
    <col min="17" max="17" width="1.796875" style="153" customWidth="1"/>
    <col min="18" max="18" width="1.3984375" style="153" customWidth="1"/>
    <col min="19" max="16384" width="0" style="153" hidden="1"/>
  </cols>
  <sheetData>
    <row r="1" spans="1:22" ht="8" customHeight="1">
      <c r="A1" s="142"/>
      <c r="B1" s="143"/>
      <c r="C1" s="143"/>
      <c r="D1" s="257"/>
      <c r="E1" s="143"/>
      <c r="F1" s="143"/>
      <c r="G1" s="143"/>
      <c r="H1" s="143"/>
      <c r="I1" s="143"/>
      <c r="J1" s="257"/>
      <c r="K1" s="143"/>
      <c r="L1" s="257"/>
      <c r="M1" s="143"/>
      <c r="N1" s="257"/>
      <c r="O1" s="143"/>
      <c r="P1" s="144"/>
      <c r="Q1" s="145"/>
    </row>
    <row r="2" spans="1:22" ht="18" customHeight="1">
      <c r="A2" s="146"/>
      <c r="B2" s="679" t="s">
        <v>13</v>
      </c>
      <c r="C2" s="680"/>
      <c r="D2" s="680"/>
      <c r="E2" s="680"/>
      <c r="F2" s="680"/>
      <c r="G2" s="680"/>
      <c r="H2" s="680"/>
      <c r="I2" s="680"/>
      <c r="J2" s="680"/>
      <c r="K2" s="680"/>
      <c r="L2" s="680"/>
      <c r="M2" s="680"/>
      <c r="N2" s="680"/>
      <c r="O2" s="680"/>
      <c r="P2" s="681"/>
      <c r="Q2" s="147"/>
    </row>
    <row r="3" spans="1:22" ht="7.5" customHeight="1" thickBot="1">
      <c r="A3" s="146"/>
      <c r="B3" s="161"/>
      <c r="C3" s="161"/>
      <c r="D3" s="255"/>
      <c r="E3" s="161"/>
      <c r="F3" s="161"/>
      <c r="G3" s="161"/>
      <c r="H3" s="161"/>
      <c r="I3" s="161"/>
      <c r="J3" s="255"/>
      <c r="K3" s="161"/>
      <c r="L3" s="255"/>
      <c r="M3" s="161"/>
      <c r="N3" s="255"/>
      <c r="O3" s="161"/>
      <c r="P3" s="161"/>
      <c r="Q3" s="147"/>
    </row>
    <row r="4" spans="1:22" ht="18" customHeight="1" thickBot="1">
      <c r="A4" s="146"/>
      <c r="B4" s="687" t="s">
        <v>113</v>
      </c>
      <c r="C4" s="633"/>
      <c r="D4" s="633"/>
      <c r="E4" s="633"/>
      <c r="F4" s="633"/>
      <c r="G4" s="633"/>
      <c r="H4" s="633"/>
      <c r="I4" s="633"/>
      <c r="J4" s="633"/>
      <c r="K4" s="633"/>
      <c r="L4" s="633"/>
      <c r="M4" s="633"/>
      <c r="N4" s="633"/>
      <c r="O4" s="688"/>
      <c r="P4" s="283"/>
      <c r="Q4" s="276"/>
      <c r="R4"/>
      <c r="S4" s="274"/>
      <c r="T4" s="274"/>
      <c r="U4" s="274"/>
      <c r="V4" s="275"/>
    </row>
    <row r="5" spans="1:22" ht="7.5" customHeight="1" thickBot="1">
      <c r="A5" s="146"/>
      <c r="B5" s="161"/>
      <c r="C5" s="161"/>
      <c r="D5" s="255"/>
      <c r="E5" s="161"/>
      <c r="F5" s="161"/>
      <c r="G5" s="161"/>
      <c r="H5" s="161"/>
      <c r="I5" s="161"/>
      <c r="J5" s="255"/>
      <c r="K5" s="161"/>
      <c r="L5" s="255"/>
      <c r="M5" s="161"/>
      <c r="N5" s="255"/>
      <c r="O5" s="161"/>
      <c r="P5" s="161"/>
      <c r="Q5" s="147"/>
    </row>
    <row r="6" spans="1:22" ht="16" customHeight="1">
      <c r="A6" s="146"/>
      <c r="B6" s="682" t="s">
        <v>17</v>
      </c>
      <c r="C6" s="682"/>
      <c r="D6" s="682"/>
      <c r="E6" s="682"/>
      <c r="F6" s="682"/>
      <c r="G6" s="161"/>
      <c r="H6" s="267" t="s">
        <v>33</v>
      </c>
      <c r="I6" s="651" t="s">
        <v>114</v>
      </c>
      <c r="J6" s="652"/>
      <c r="K6" s="652"/>
      <c r="L6" s="652"/>
      <c r="M6" s="652"/>
      <c r="N6" s="652"/>
      <c r="O6" s="653"/>
      <c r="P6" s="267"/>
      <c r="Q6" s="148"/>
    </row>
    <row r="7" spans="1:22" ht="3.75" customHeight="1">
      <c r="A7" s="146"/>
      <c r="B7" s="88"/>
      <c r="C7" s="161"/>
      <c r="D7" s="255"/>
      <c r="E7" s="161"/>
      <c r="F7" s="89"/>
      <c r="G7" s="161"/>
      <c r="H7" s="267"/>
      <c r="I7" s="654"/>
      <c r="J7" s="655"/>
      <c r="K7" s="655"/>
      <c r="L7" s="655"/>
      <c r="M7" s="655"/>
      <c r="N7" s="655"/>
      <c r="O7" s="656"/>
      <c r="P7" s="267"/>
      <c r="Q7" s="147"/>
    </row>
    <row r="8" spans="1:22" ht="15" customHeight="1">
      <c r="A8" s="146"/>
      <c r="B8" s="88"/>
      <c r="C8" s="255" t="s">
        <v>39</v>
      </c>
      <c r="D8" s="159"/>
      <c r="E8" s="272">
        <f>Summary!J12</f>
        <v>0</v>
      </c>
      <c r="F8" s="89"/>
      <c r="G8" s="161"/>
      <c r="H8" s="267"/>
      <c r="I8" s="654"/>
      <c r="J8" s="655"/>
      <c r="K8" s="655"/>
      <c r="L8" s="655"/>
      <c r="M8" s="655"/>
      <c r="N8" s="655"/>
      <c r="O8" s="656"/>
      <c r="P8" s="267"/>
      <c r="Q8" s="147"/>
    </row>
    <row r="9" spans="1:22" ht="3.75" customHeight="1">
      <c r="A9" s="149"/>
      <c r="B9" s="88"/>
      <c r="C9" s="255"/>
      <c r="D9" s="255"/>
      <c r="E9" s="51"/>
      <c r="F9" s="89"/>
      <c r="G9" s="161"/>
      <c r="H9" s="267"/>
      <c r="I9" s="654"/>
      <c r="J9" s="655"/>
      <c r="K9" s="655"/>
      <c r="L9" s="655"/>
      <c r="M9" s="655"/>
      <c r="N9" s="655"/>
      <c r="O9" s="656"/>
      <c r="P9" s="267"/>
      <c r="Q9" s="147"/>
    </row>
    <row r="10" spans="1:22" ht="15" customHeight="1">
      <c r="A10" s="146"/>
      <c r="B10" s="88"/>
      <c r="C10" s="255" t="s">
        <v>7</v>
      </c>
      <c r="D10" s="159"/>
      <c r="E10" s="272">
        <f>Summary!J18</f>
        <v>0</v>
      </c>
      <c r="F10" s="89"/>
      <c r="G10" s="161"/>
      <c r="H10" s="267"/>
      <c r="I10" s="654"/>
      <c r="J10" s="655"/>
      <c r="K10" s="655"/>
      <c r="L10" s="655"/>
      <c r="M10" s="655"/>
      <c r="N10" s="655"/>
      <c r="O10" s="656"/>
      <c r="P10" s="267"/>
      <c r="Q10" s="147"/>
    </row>
    <row r="11" spans="1:22" ht="3.75" customHeight="1">
      <c r="A11" s="149"/>
      <c r="B11" s="88"/>
      <c r="C11" s="255"/>
      <c r="D11" s="255"/>
      <c r="E11" s="51"/>
      <c r="F11" s="89"/>
      <c r="G11" s="161"/>
      <c r="H11" s="267"/>
      <c r="I11" s="654"/>
      <c r="J11" s="655"/>
      <c r="K11" s="655"/>
      <c r="L11" s="655"/>
      <c r="M11" s="655"/>
      <c r="N11" s="655"/>
      <c r="O11" s="656"/>
      <c r="P11" s="267"/>
      <c r="Q11" s="147"/>
    </row>
    <row r="12" spans="1:22" ht="15" customHeight="1">
      <c r="A12" s="146"/>
      <c r="B12" s="88"/>
      <c r="C12" s="255" t="s">
        <v>110</v>
      </c>
      <c r="D12" s="159"/>
      <c r="E12" s="80">
        <f>Summary!J20</f>
        <v>0</v>
      </c>
      <c r="F12" s="89"/>
      <c r="G12" s="161"/>
      <c r="H12" s="267"/>
      <c r="I12" s="654"/>
      <c r="J12" s="655"/>
      <c r="K12" s="655"/>
      <c r="L12" s="655"/>
      <c r="M12" s="655"/>
      <c r="N12" s="655"/>
      <c r="O12" s="656"/>
      <c r="P12" s="267"/>
      <c r="Q12" s="147"/>
    </row>
    <row r="13" spans="1:22" ht="3.75" customHeight="1">
      <c r="A13" s="146"/>
      <c r="B13" s="88"/>
      <c r="C13" s="255"/>
      <c r="D13" s="255"/>
      <c r="E13" s="51"/>
      <c r="F13" s="89"/>
      <c r="G13" s="161"/>
      <c r="H13" s="267"/>
      <c r="I13" s="654"/>
      <c r="J13" s="655"/>
      <c r="K13" s="655"/>
      <c r="L13" s="655"/>
      <c r="M13" s="655"/>
      <c r="N13" s="655"/>
      <c r="O13" s="656"/>
      <c r="P13" s="267"/>
      <c r="Q13" s="147"/>
    </row>
    <row r="14" spans="1:22" ht="15" customHeight="1">
      <c r="A14" s="146"/>
      <c r="B14" s="88"/>
      <c r="C14" s="255" t="s">
        <v>24</v>
      </c>
      <c r="D14" s="159"/>
      <c r="E14" s="272">
        <f>Summary!J16</f>
        <v>0</v>
      </c>
      <c r="F14" s="89"/>
      <c r="G14" s="161"/>
      <c r="H14" s="267"/>
      <c r="I14" s="654"/>
      <c r="J14" s="655"/>
      <c r="K14" s="655"/>
      <c r="L14" s="655"/>
      <c r="M14" s="655"/>
      <c r="N14" s="655"/>
      <c r="O14" s="656"/>
      <c r="P14" s="267"/>
      <c r="Q14" s="147"/>
    </row>
    <row r="15" spans="1:22" ht="3.75" customHeight="1">
      <c r="A15" s="146"/>
      <c r="B15" s="88"/>
      <c r="C15" s="255"/>
      <c r="D15" s="159"/>
      <c r="E15" s="51"/>
      <c r="F15" s="89"/>
      <c r="G15" s="161"/>
      <c r="H15" s="267"/>
      <c r="I15" s="654"/>
      <c r="J15" s="655"/>
      <c r="K15" s="655"/>
      <c r="L15" s="655"/>
      <c r="M15" s="655"/>
      <c r="N15" s="655"/>
      <c r="O15" s="656"/>
      <c r="P15" s="267"/>
      <c r="Q15" s="147"/>
    </row>
    <row r="16" spans="1:22" ht="15" customHeight="1">
      <c r="A16" s="146"/>
      <c r="B16" s="88"/>
      <c r="C16" s="255" t="s">
        <v>384</v>
      </c>
      <c r="D16" s="159"/>
      <c r="E16" s="499"/>
      <c r="F16" s="89"/>
      <c r="G16" s="161"/>
      <c r="H16" s="267"/>
      <c r="I16" s="654"/>
      <c r="J16" s="655"/>
      <c r="K16" s="655"/>
      <c r="L16" s="655"/>
      <c r="M16" s="655"/>
      <c r="N16" s="655"/>
      <c r="O16" s="656"/>
      <c r="P16" s="267"/>
      <c r="Q16" s="147"/>
    </row>
    <row r="17" spans="1:18" ht="4" customHeight="1" thickBot="1">
      <c r="A17" s="146"/>
      <c r="B17" s="90"/>
      <c r="C17" s="91"/>
      <c r="D17" s="91"/>
      <c r="E17" s="92"/>
      <c r="F17" s="93"/>
      <c r="G17" s="161"/>
      <c r="H17" s="267"/>
      <c r="I17" s="657"/>
      <c r="J17" s="658"/>
      <c r="K17" s="658"/>
      <c r="L17" s="658"/>
      <c r="M17" s="658"/>
      <c r="N17" s="658"/>
      <c r="O17" s="659"/>
      <c r="P17" s="267"/>
      <c r="Q17" s="147"/>
    </row>
    <row r="18" spans="1:18" ht="7.75" customHeight="1">
      <c r="A18" s="146"/>
      <c r="B18" s="161"/>
      <c r="C18" s="161"/>
      <c r="D18" s="161"/>
      <c r="E18" s="49"/>
      <c r="F18" s="161"/>
      <c r="G18" s="161"/>
      <c r="H18" s="161"/>
      <c r="I18" s="161"/>
      <c r="J18" s="161"/>
      <c r="K18" s="161"/>
      <c r="L18" s="161"/>
      <c r="M18" s="161"/>
      <c r="N18" s="161"/>
      <c r="O18" s="161"/>
      <c r="P18" s="161"/>
      <c r="Q18" s="147"/>
    </row>
    <row r="19" spans="1:18" ht="4" customHeight="1">
      <c r="A19" s="146"/>
      <c r="B19" s="66"/>
      <c r="C19" s="67"/>
      <c r="D19" s="67"/>
      <c r="E19" s="68"/>
      <c r="F19" s="67"/>
      <c r="G19" s="67"/>
      <c r="H19" s="67"/>
      <c r="I19" s="67"/>
      <c r="J19" s="67"/>
      <c r="K19" s="67"/>
      <c r="L19" s="67"/>
      <c r="M19" s="67"/>
      <c r="N19" s="67"/>
      <c r="O19" s="67"/>
      <c r="P19" s="69"/>
      <c r="Q19" s="147"/>
    </row>
    <row r="20" spans="1:18" s="199" customFormat="1" ht="16" customHeight="1">
      <c r="A20" s="277"/>
      <c r="B20" s="191"/>
      <c r="C20" s="517" t="s">
        <v>133</v>
      </c>
      <c r="D20" s="198"/>
      <c r="E20" s="669" t="s">
        <v>15</v>
      </c>
      <c r="F20" s="670"/>
      <c r="G20" s="670"/>
      <c r="H20" s="670"/>
      <c r="I20" s="670"/>
      <c r="J20" s="670"/>
      <c r="K20" s="670"/>
      <c r="L20" s="670"/>
      <c r="M20" s="670"/>
      <c r="N20" s="670"/>
      <c r="O20" s="671"/>
      <c r="P20" s="193"/>
      <c r="Q20" s="278"/>
    </row>
    <row r="21" spans="1:18" ht="3.75" customHeight="1">
      <c r="A21" s="146"/>
      <c r="B21" s="59"/>
      <c r="C21" s="161"/>
      <c r="D21" s="29"/>
      <c r="E21" s="161"/>
      <c r="F21" s="161"/>
      <c r="G21" s="161"/>
      <c r="H21" s="161"/>
      <c r="I21" s="161"/>
      <c r="J21" s="29"/>
      <c r="K21" s="161"/>
      <c r="L21" s="29"/>
      <c r="M21" s="161"/>
      <c r="N21" s="29"/>
      <c r="O21" s="161"/>
      <c r="P21" s="60"/>
      <c r="Q21" s="147"/>
    </row>
    <row r="22" spans="1:18" ht="15" customHeight="1">
      <c r="A22" s="146"/>
      <c r="B22" s="59"/>
      <c r="C22" s="163" t="s">
        <v>6</v>
      </c>
      <c r="D22" s="255"/>
      <c r="E22" s="673" t="s">
        <v>2</v>
      </c>
      <c r="F22" s="673"/>
      <c r="G22" s="673"/>
      <c r="H22" s="673"/>
      <c r="I22" s="673"/>
      <c r="J22" s="255"/>
      <c r="K22" s="163" t="s">
        <v>3</v>
      </c>
      <c r="L22" s="255"/>
      <c r="M22" s="81" t="s">
        <v>5</v>
      </c>
      <c r="N22" s="255"/>
      <c r="O22" s="81" t="s">
        <v>4</v>
      </c>
      <c r="P22" s="60"/>
      <c r="Q22" s="147"/>
    </row>
    <row r="23" spans="1:18" ht="15" customHeight="1">
      <c r="A23" s="146"/>
      <c r="B23" s="59"/>
      <c r="C23" s="674" t="s">
        <v>129</v>
      </c>
      <c r="D23" s="675"/>
      <c r="E23" s="675"/>
      <c r="F23" s="675"/>
      <c r="G23" s="675"/>
      <c r="H23" s="675"/>
      <c r="I23" s="675"/>
      <c r="J23" s="675"/>
      <c r="K23" s="675"/>
      <c r="L23" s="675"/>
      <c r="M23" s="675"/>
      <c r="N23" s="675"/>
      <c r="O23" s="676"/>
      <c r="P23" s="60"/>
      <c r="Q23" s="147"/>
    </row>
    <row r="24" spans="1:18" ht="15" customHeight="1">
      <c r="A24" s="146"/>
      <c r="B24" s="59"/>
      <c r="C24" s="175" t="s">
        <v>116</v>
      </c>
      <c r="D24" s="164"/>
      <c r="E24" s="683" t="s">
        <v>115</v>
      </c>
      <c r="F24" s="684"/>
      <c r="G24" s="684"/>
      <c r="H24" s="684"/>
      <c r="I24" s="685"/>
      <c r="J24" s="164"/>
      <c r="K24" s="165"/>
      <c r="L24" s="166"/>
      <c r="M24" s="174">
        <v>1430</v>
      </c>
      <c r="N24" s="166"/>
      <c r="O24" s="167">
        <f>SUM(K24*M24)</f>
        <v>0</v>
      </c>
      <c r="P24" s="60"/>
      <c r="Q24" s="147"/>
      <c r="R24" s="254"/>
    </row>
    <row r="25" spans="1:18" ht="15" customHeight="1">
      <c r="A25" s="146"/>
      <c r="B25" s="59"/>
      <c r="C25" s="175" t="s">
        <v>117</v>
      </c>
      <c r="D25" s="168"/>
      <c r="E25" s="663" t="s">
        <v>118</v>
      </c>
      <c r="F25" s="664"/>
      <c r="G25" s="664"/>
      <c r="H25" s="664"/>
      <c r="I25" s="665"/>
      <c r="J25" s="168"/>
      <c r="K25" s="165"/>
      <c r="L25" s="168"/>
      <c r="M25" s="174">
        <v>2002</v>
      </c>
      <c r="N25" s="168"/>
      <c r="O25" s="167">
        <f>SUM(K25*M25)</f>
        <v>0</v>
      </c>
      <c r="P25" s="60"/>
      <c r="Q25" s="147"/>
      <c r="R25" s="254"/>
    </row>
    <row r="26" spans="1:18" ht="15" customHeight="1">
      <c r="A26" s="146"/>
      <c r="B26" s="59"/>
      <c r="C26" s="674" t="s">
        <v>75</v>
      </c>
      <c r="D26" s="675"/>
      <c r="E26" s="675"/>
      <c r="F26" s="675"/>
      <c r="G26" s="675"/>
      <c r="H26" s="675"/>
      <c r="I26" s="675"/>
      <c r="J26" s="675"/>
      <c r="K26" s="675"/>
      <c r="L26" s="675"/>
      <c r="M26" s="675"/>
      <c r="N26" s="675"/>
      <c r="O26" s="676"/>
      <c r="P26" s="60"/>
      <c r="Q26" s="147"/>
      <c r="R26" s="254"/>
    </row>
    <row r="27" spans="1:18" ht="15" customHeight="1">
      <c r="A27" s="146"/>
      <c r="B27" s="59"/>
      <c r="C27" s="175" t="s">
        <v>124</v>
      </c>
      <c r="D27" s="170"/>
      <c r="E27" s="686" t="s">
        <v>65</v>
      </c>
      <c r="F27" s="686"/>
      <c r="G27" s="686"/>
      <c r="H27" s="686"/>
      <c r="I27" s="686"/>
      <c r="J27" s="170"/>
      <c r="K27" s="165"/>
      <c r="L27" s="170"/>
      <c r="M27" s="174">
        <v>310</v>
      </c>
      <c r="N27" s="170"/>
      <c r="O27" s="167">
        <f>SUM(K27*M27)</f>
        <v>0</v>
      </c>
      <c r="P27" s="60"/>
      <c r="Q27" s="147"/>
      <c r="R27" s="254"/>
    </row>
    <row r="28" spans="1:18" ht="15" customHeight="1">
      <c r="A28" s="146"/>
      <c r="B28" s="59"/>
      <c r="C28" s="674" t="s">
        <v>64</v>
      </c>
      <c r="D28" s="675"/>
      <c r="E28" s="675"/>
      <c r="F28" s="675"/>
      <c r="G28" s="675"/>
      <c r="H28" s="675"/>
      <c r="I28" s="675"/>
      <c r="J28" s="675"/>
      <c r="K28" s="675"/>
      <c r="L28" s="675"/>
      <c r="M28" s="675"/>
      <c r="N28" s="675"/>
      <c r="O28" s="676"/>
      <c r="P28" s="60"/>
      <c r="Q28" s="147"/>
      <c r="R28" s="254"/>
    </row>
    <row r="29" spans="1:18" ht="15" customHeight="1">
      <c r="A29" s="146"/>
      <c r="B29" s="70"/>
      <c r="C29" s="176" t="s">
        <v>88</v>
      </c>
      <c r="D29" s="169"/>
      <c r="E29" s="663" t="s">
        <v>89</v>
      </c>
      <c r="F29" s="664"/>
      <c r="G29" s="664"/>
      <c r="H29" s="664"/>
      <c r="I29" s="665"/>
      <c r="J29" s="169"/>
      <c r="K29" s="165"/>
      <c r="L29" s="169"/>
      <c r="M29" s="174">
        <v>310</v>
      </c>
      <c r="N29" s="169"/>
      <c r="O29" s="167">
        <f t="shared" ref="O29:O35" si="0">SUM(K29*M29)</f>
        <v>0</v>
      </c>
      <c r="P29" s="60"/>
      <c r="Q29" s="147"/>
      <c r="R29" s="254"/>
    </row>
    <row r="30" spans="1:18" ht="15" customHeight="1">
      <c r="A30" s="146"/>
      <c r="B30" s="70"/>
      <c r="C30" s="176" t="s">
        <v>90</v>
      </c>
      <c r="D30" s="169"/>
      <c r="E30" s="663" t="s">
        <v>91</v>
      </c>
      <c r="F30" s="664"/>
      <c r="G30" s="664"/>
      <c r="H30" s="664"/>
      <c r="I30" s="665"/>
      <c r="J30" s="169"/>
      <c r="K30" s="165"/>
      <c r="L30" s="169"/>
      <c r="M30" s="174">
        <v>595</v>
      </c>
      <c r="N30" s="169"/>
      <c r="O30" s="167">
        <f t="shared" si="0"/>
        <v>0</v>
      </c>
      <c r="P30" s="60"/>
      <c r="Q30" s="147"/>
      <c r="R30" s="254"/>
    </row>
    <row r="31" spans="1:18" ht="15" customHeight="1">
      <c r="A31" s="146"/>
      <c r="B31" s="70"/>
      <c r="C31" s="176" t="s">
        <v>92</v>
      </c>
      <c r="D31" s="169"/>
      <c r="E31" s="663" t="s">
        <v>76</v>
      </c>
      <c r="F31" s="664"/>
      <c r="G31" s="664"/>
      <c r="H31" s="664"/>
      <c r="I31" s="665"/>
      <c r="J31" s="169"/>
      <c r="K31" s="165"/>
      <c r="L31" s="169"/>
      <c r="M31" s="174">
        <v>1188</v>
      </c>
      <c r="N31" s="169"/>
      <c r="O31" s="167">
        <f t="shared" si="0"/>
        <v>0</v>
      </c>
      <c r="P31" s="60"/>
      <c r="Q31" s="147"/>
      <c r="R31" s="254"/>
    </row>
    <row r="32" spans="1:18" ht="15" customHeight="1">
      <c r="A32" s="146"/>
      <c r="B32" s="70"/>
      <c r="C32" s="176" t="s">
        <v>93</v>
      </c>
      <c r="D32" s="169"/>
      <c r="E32" s="663" t="s">
        <v>94</v>
      </c>
      <c r="F32" s="664"/>
      <c r="G32" s="664"/>
      <c r="H32" s="664"/>
      <c r="I32" s="665"/>
      <c r="J32" s="169"/>
      <c r="K32" s="165"/>
      <c r="L32" s="169"/>
      <c r="M32" s="174">
        <v>430</v>
      </c>
      <c r="N32" s="169"/>
      <c r="O32" s="167">
        <f t="shared" si="0"/>
        <v>0</v>
      </c>
      <c r="P32" s="60"/>
      <c r="Q32" s="147"/>
      <c r="R32" s="254"/>
    </row>
    <row r="33" spans="1:27" ht="15" customHeight="1">
      <c r="A33" s="146"/>
      <c r="B33" s="70"/>
      <c r="C33" s="176" t="s">
        <v>108</v>
      </c>
      <c r="D33" s="169"/>
      <c r="E33" s="663" t="s">
        <v>109</v>
      </c>
      <c r="F33" s="664"/>
      <c r="G33" s="664"/>
      <c r="H33" s="664"/>
      <c r="I33" s="665"/>
      <c r="J33" s="169"/>
      <c r="K33" s="165"/>
      <c r="L33" s="169"/>
      <c r="M33" s="174">
        <v>378</v>
      </c>
      <c r="N33" s="169"/>
      <c r="O33" s="167">
        <f t="shared" si="0"/>
        <v>0</v>
      </c>
      <c r="P33" s="60"/>
      <c r="Q33" s="147"/>
      <c r="R33" s="254"/>
    </row>
    <row r="34" spans="1:27" ht="15" customHeight="1">
      <c r="A34" s="146"/>
      <c r="B34" s="70"/>
      <c r="C34" s="176" t="s">
        <v>125</v>
      </c>
      <c r="D34" s="169"/>
      <c r="E34" s="663" t="s">
        <v>126</v>
      </c>
      <c r="F34" s="664"/>
      <c r="G34" s="664"/>
      <c r="H34" s="664"/>
      <c r="I34" s="665"/>
      <c r="J34" s="169"/>
      <c r="K34" s="165"/>
      <c r="L34" s="169"/>
      <c r="M34" s="174">
        <v>660</v>
      </c>
      <c r="N34" s="169"/>
      <c r="O34" s="167">
        <f t="shared" si="0"/>
        <v>0</v>
      </c>
      <c r="P34" s="60"/>
      <c r="Q34" s="147"/>
      <c r="R34" s="254"/>
    </row>
    <row r="35" spans="1:27" ht="15" customHeight="1">
      <c r="A35" s="146"/>
      <c r="B35" s="70"/>
      <c r="C35" s="176" t="s">
        <v>127</v>
      </c>
      <c r="D35" s="169"/>
      <c r="E35" s="663" t="s">
        <v>128</v>
      </c>
      <c r="F35" s="664"/>
      <c r="G35" s="664"/>
      <c r="H35" s="664"/>
      <c r="I35" s="665"/>
      <c r="J35" s="169"/>
      <c r="K35" s="165"/>
      <c r="L35" s="169"/>
      <c r="M35" s="174">
        <v>396</v>
      </c>
      <c r="N35" s="169"/>
      <c r="O35" s="167">
        <f t="shared" si="0"/>
        <v>0</v>
      </c>
      <c r="P35" s="60"/>
      <c r="Q35" s="147"/>
      <c r="R35" s="254"/>
    </row>
    <row r="36" spans="1:27" ht="15" customHeight="1">
      <c r="A36" s="146"/>
      <c r="B36" s="59"/>
      <c r="C36" s="674" t="s">
        <v>66</v>
      </c>
      <c r="D36" s="675"/>
      <c r="E36" s="675"/>
      <c r="F36" s="675"/>
      <c r="G36" s="675"/>
      <c r="H36" s="675"/>
      <c r="I36" s="675"/>
      <c r="J36" s="675"/>
      <c r="K36" s="675"/>
      <c r="L36" s="675"/>
      <c r="M36" s="675"/>
      <c r="N36" s="675"/>
      <c r="O36" s="676"/>
      <c r="P36" s="60"/>
      <c r="Q36" s="147"/>
      <c r="R36" s="254"/>
    </row>
    <row r="37" spans="1:27" ht="15" customHeight="1">
      <c r="A37" s="146"/>
      <c r="B37" s="59"/>
      <c r="C37" s="175" t="s">
        <v>119</v>
      </c>
      <c r="D37" s="164"/>
      <c r="E37" s="663" t="s">
        <v>120</v>
      </c>
      <c r="F37" s="664"/>
      <c r="G37" s="664"/>
      <c r="H37" s="664"/>
      <c r="I37" s="665"/>
      <c r="J37" s="164"/>
      <c r="K37" s="165"/>
      <c r="L37" s="166"/>
      <c r="M37" s="174">
        <v>215</v>
      </c>
      <c r="N37" s="166"/>
      <c r="O37" s="167">
        <f>SUM(K37*M37)</f>
        <v>0</v>
      </c>
      <c r="P37" s="60"/>
      <c r="Q37" s="147"/>
      <c r="R37" s="254"/>
    </row>
    <row r="38" spans="1:27" ht="15" customHeight="1">
      <c r="A38" s="146"/>
      <c r="B38" s="59"/>
      <c r="C38" s="175" t="s">
        <v>121</v>
      </c>
      <c r="D38" s="164"/>
      <c r="E38" s="663" t="s">
        <v>122</v>
      </c>
      <c r="F38" s="664"/>
      <c r="G38" s="664"/>
      <c r="H38" s="664"/>
      <c r="I38" s="665"/>
      <c r="J38" s="164"/>
      <c r="K38" s="165"/>
      <c r="L38" s="166"/>
      <c r="M38" s="174">
        <v>536</v>
      </c>
      <c r="N38" s="166"/>
      <c r="O38" s="167">
        <f>SUM(K38*M38)</f>
        <v>0</v>
      </c>
      <c r="P38" s="60"/>
      <c r="Q38" s="147"/>
      <c r="R38" s="254"/>
    </row>
    <row r="39" spans="1:27" ht="15" customHeight="1">
      <c r="A39" s="146"/>
      <c r="B39" s="59"/>
      <c r="C39" s="674" t="s">
        <v>130</v>
      </c>
      <c r="D39" s="675"/>
      <c r="E39" s="675"/>
      <c r="F39" s="675"/>
      <c r="G39" s="675"/>
      <c r="H39" s="675"/>
      <c r="I39" s="675"/>
      <c r="J39" s="675"/>
      <c r="K39" s="675"/>
      <c r="L39" s="675"/>
      <c r="M39" s="675"/>
      <c r="N39" s="675"/>
      <c r="O39" s="676"/>
      <c r="P39" s="60"/>
      <c r="Q39" s="147"/>
    </row>
    <row r="40" spans="1:27" ht="15" customHeight="1">
      <c r="A40" s="146"/>
      <c r="B40" s="59"/>
      <c r="C40" s="175" t="s">
        <v>95</v>
      </c>
      <c r="D40" s="169"/>
      <c r="E40" s="663" t="s">
        <v>96</v>
      </c>
      <c r="F40" s="664"/>
      <c r="G40" s="664"/>
      <c r="H40" s="664"/>
      <c r="I40" s="665"/>
      <c r="J40" s="169"/>
      <c r="K40" s="165"/>
      <c r="L40" s="169"/>
      <c r="M40" s="174">
        <v>160</v>
      </c>
      <c r="N40" s="169"/>
      <c r="O40" s="167">
        <f>SUM(K40*M40)</f>
        <v>0</v>
      </c>
      <c r="P40" s="60"/>
      <c r="Q40" s="147"/>
    </row>
    <row r="41" spans="1:27" ht="15" customHeight="1">
      <c r="A41" s="146"/>
      <c r="B41" s="59"/>
      <c r="C41" s="161"/>
      <c r="D41" s="161"/>
      <c r="E41" s="161"/>
      <c r="F41" s="161"/>
      <c r="G41" s="161"/>
      <c r="H41" s="161"/>
      <c r="I41" s="161"/>
      <c r="J41" s="161"/>
      <c r="K41" s="161"/>
      <c r="L41" s="161"/>
      <c r="M41" s="84" t="s">
        <v>8</v>
      </c>
      <c r="N41" s="46"/>
      <c r="O41" s="85">
        <f>SUM(O23:O40)</f>
        <v>0</v>
      </c>
      <c r="P41" s="60"/>
      <c r="Q41" s="147"/>
    </row>
    <row r="42" spans="1:27" ht="15" customHeight="1">
      <c r="A42" s="146"/>
      <c r="B42" s="59"/>
      <c r="C42" s="677" t="s">
        <v>370</v>
      </c>
      <c r="D42" s="677"/>
      <c r="E42" s="677"/>
      <c r="F42" s="677"/>
      <c r="G42" s="677"/>
      <c r="H42" s="677"/>
      <c r="I42" s="677"/>
      <c r="J42" s="161"/>
      <c r="K42" s="161"/>
      <c r="L42" s="177"/>
      <c r="M42" s="84" t="s">
        <v>398</v>
      </c>
      <c r="N42" s="177"/>
      <c r="O42" s="86">
        <f>SUM(O41*15%)</f>
        <v>0</v>
      </c>
      <c r="P42" s="60"/>
      <c r="Q42" s="147"/>
    </row>
    <row r="43" spans="1:27" ht="15" customHeight="1" thickBot="1">
      <c r="A43" s="146"/>
      <c r="B43" s="59"/>
      <c r="C43" s="677"/>
      <c r="D43" s="677"/>
      <c r="E43" s="677"/>
      <c r="F43" s="677"/>
      <c r="G43" s="677"/>
      <c r="H43" s="677"/>
      <c r="I43" s="677"/>
      <c r="J43" s="161"/>
      <c r="K43" s="161"/>
      <c r="L43" s="161"/>
      <c r="M43" s="84" t="s">
        <v>9</v>
      </c>
      <c r="N43" s="46"/>
      <c r="O43" s="87">
        <f>SUM(O41:O42)</f>
        <v>0</v>
      </c>
      <c r="P43" s="60"/>
      <c r="Q43" s="147"/>
    </row>
    <row r="44" spans="1:27" ht="7.75" customHeight="1" thickTop="1">
      <c r="A44" s="146"/>
      <c r="B44" s="59"/>
      <c r="C44" s="51"/>
      <c r="D44" s="161"/>
      <c r="E44" s="51"/>
      <c r="F44" s="51"/>
      <c r="G44" s="51"/>
      <c r="H44" s="51"/>
      <c r="I44" s="51"/>
      <c r="J44" s="177"/>
      <c r="K44" s="51"/>
      <c r="L44" s="177"/>
      <c r="M44" s="51"/>
      <c r="N44" s="177"/>
      <c r="O44" s="51"/>
      <c r="P44" s="60"/>
      <c r="Q44" s="147"/>
      <c r="S44" s="95"/>
      <c r="T44" s="95"/>
      <c r="U44" s="95"/>
      <c r="V44" s="95"/>
      <c r="W44" s="95"/>
      <c r="X44" s="95"/>
      <c r="Y44" s="95"/>
      <c r="Z44" s="95"/>
      <c r="AA44" s="95"/>
    </row>
    <row r="45" spans="1:27" s="202" customFormat="1" ht="18" customHeight="1">
      <c r="A45" s="279"/>
      <c r="B45" s="200"/>
      <c r="C45" s="273" t="s">
        <v>148</v>
      </c>
      <c r="D45" s="189"/>
      <c r="E45" s="678" t="s">
        <v>42</v>
      </c>
      <c r="F45" s="678"/>
      <c r="G45" s="678"/>
      <c r="H45" s="678"/>
      <c r="I45" s="678"/>
      <c r="J45" s="678"/>
      <c r="K45" s="678"/>
      <c r="L45" s="678"/>
      <c r="M45" s="678"/>
      <c r="N45" s="678"/>
      <c r="O45" s="678"/>
      <c r="P45" s="201"/>
      <c r="Q45" s="280"/>
    </row>
    <row r="46" spans="1:27" ht="3.75" customHeight="1">
      <c r="A46" s="146"/>
      <c r="B46" s="59"/>
      <c r="C46" s="161"/>
      <c r="D46" s="161"/>
      <c r="E46" s="161"/>
      <c r="F46" s="161"/>
      <c r="G46" s="161"/>
      <c r="H46" s="161"/>
      <c r="I46" s="161"/>
      <c r="J46" s="177"/>
      <c r="K46" s="161"/>
      <c r="L46" s="177"/>
      <c r="M46" s="161"/>
      <c r="N46" s="177"/>
      <c r="O46" s="161"/>
      <c r="P46" s="60"/>
      <c r="Q46" s="147"/>
    </row>
    <row r="47" spans="1:27" ht="15" customHeight="1">
      <c r="A47" s="146"/>
      <c r="B47" s="59"/>
      <c r="C47" s="163" t="s">
        <v>6</v>
      </c>
      <c r="D47" s="161"/>
      <c r="E47" s="673" t="s">
        <v>2</v>
      </c>
      <c r="F47" s="673"/>
      <c r="G47" s="673"/>
      <c r="H47" s="673"/>
      <c r="I47" s="673"/>
      <c r="J47" s="177"/>
      <c r="K47" s="163" t="s">
        <v>3</v>
      </c>
      <c r="L47" s="177"/>
      <c r="M47" s="81" t="s">
        <v>5</v>
      </c>
      <c r="N47" s="177"/>
      <c r="O47" s="81" t="s">
        <v>4</v>
      </c>
      <c r="P47" s="60"/>
      <c r="Q47" s="147"/>
    </row>
    <row r="48" spans="1:27" ht="30" customHeight="1">
      <c r="A48" s="146"/>
      <c r="B48" s="59"/>
      <c r="C48" s="82" t="s">
        <v>123</v>
      </c>
      <c r="D48" s="161"/>
      <c r="E48" s="666" t="s">
        <v>43</v>
      </c>
      <c r="F48" s="667"/>
      <c r="G48" s="667"/>
      <c r="H48" s="667"/>
      <c r="I48" s="668"/>
      <c r="J48" s="177"/>
      <c r="K48" s="118"/>
      <c r="L48" s="177"/>
      <c r="M48" s="83">
        <v>1300</v>
      </c>
      <c r="N48" s="177"/>
      <c r="O48" s="83">
        <f>SUM(K48*M48)</f>
        <v>0</v>
      </c>
      <c r="P48" s="60"/>
      <c r="Q48" s="147"/>
    </row>
    <row r="49" spans="1:42" ht="30" customHeight="1">
      <c r="A49" s="146"/>
      <c r="B49" s="59"/>
      <c r="C49" s="82" t="s">
        <v>395</v>
      </c>
      <c r="D49" s="161"/>
      <c r="E49" s="666" t="s">
        <v>396</v>
      </c>
      <c r="F49" s="667"/>
      <c r="G49" s="667"/>
      <c r="H49" s="667"/>
      <c r="I49" s="668"/>
      <c r="J49" s="177"/>
      <c r="K49" s="118"/>
      <c r="L49" s="177"/>
      <c r="M49" s="83">
        <v>450</v>
      </c>
      <c r="N49" s="177"/>
      <c r="O49" s="83">
        <f>SUM(K49*M49)</f>
        <v>0</v>
      </c>
      <c r="P49" s="60"/>
      <c r="Q49" s="147"/>
    </row>
    <row r="50" spans="1:42" ht="15" customHeight="1">
      <c r="A50" s="146"/>
      <c r="B50" s="59"/>
      <c r="C50" s="161"/>
      <c r="D50" s="177"/>
      <c r="E50" s="161"/>
      <c r="F50" s="161"/>
      <c r="G50" s="161"/>
      <c r="H50" s="161"/>
      <c r="I50" s="161"/>
      <c r="J50" s="177"/>
      <c r="K50" s="161"/>
      <c r="L50" s="177"/>
      <c r="M50" s="84" t="s">
        <v>8</v>
      </c>
      <c r="N50" s="177"/>
      <c r="O50" s="85">
        <f>SUM(O48:O49)</f>
        <v>0</v>
      </c>
      <c r="P50" s="60"/>
      <c r="Q50" s="147"/>
    </row>
    <row r="51" spans="1:42" ht="15" customHeight="1">
      <c r="A51" s="146"/>
      <c r="B51" s="59"/>
      <c r="C51" s="672" t="s">
        <v>45</v>
      </c>
      <c r="D51" s="672"/>
      <c r="E51" s="672"/>
      <c r="F51" s="672"/>
      <c r="G51" s="672"/>
      <c r="H51" s="672"/>
      <c r="I51" s="672"/>
      <c r="J51" s="672"/>
      <c r="K51" s="672"/>
      <c r="L51" s="177"/>
      <c r="M51" s="84" t="s">
        <v>398</v>
      </c>
      <c r="N51" s="177"/>
      <c r="O51" s="86">
        <f>SUM(O50*15%)</f>
        <v>0</v>
      </c>
      <c r="P51" s="60"/>
      <c r="Q51" s="147"/>
    </row>
    <row r="52" spans="1:42" ht="29" customHeight="1" thickBot="1">
      <c r="A52" s="146"/>
      <c r="B52" s="59"/>
      <c r="C52" s="672"/>
      <c r="D52" s="672"/>
      <c r="E52" s="672"/>
      <c r="F52" s="672"/>
      <c r="G52" s="672"/>
      <c r="H52" s="672"/>
      <c r="I52" s="672"/>
      <c r="J52" s="672"/>
      <c r="K52" s="672"/>
      <c r="L52" s="177"/>
      <c r="M52" s="84" t="s">
        <v>9</v>
      </c>
      <c r="N52" s="177"/>
      <c r="O52" s="87">
        <f>SUM(O50:O51)</f>
        <v>0</v>
      </c>
      <c r="P52" s="60"/>
      <c r="Q52" s="147"/>
    </row>
    <row r="53" spans="1:42" ht="4" customHeight="1" thickTop="1">
      <c r="A53" s="146"/>
      <c r="B53" s="62"/>
      <c r="C53" s="63"/>
      <c r="D53" s="63"/>
      <c r="E53" s="63"/>
      <c r="F53" s="63"/>
      <c r="G53" s="63"/>
      <c r="H53" s="63"/>
      <c r="I53" s="63"/>
      <c r="J53" s="63"/>
      <c r="K53" s="63"/>
      <c r="L53" s="63"/>
      <c r="M53" s="63"/>
      <c r="N53" s="63"/>
      <c r="O53" s="72"/>
      <c r="P53" s="65"/>
      <c r="Q53" s="147"/>
    </row>
    <row r="54" spans="1:42" ht="7.75" customHeight="1">
      <c r="A54" s="146"/>
      <c r="B54" s="161"/>
      <c r="C54" s="161"/>
      <c r="D54" s="177"/>
      <c r="E54" s="161"/>
      <c r="F54" s="161"/>
      <c r="G54" s="161"/>
      <c r="H54" s="161"/>
      <c r="I54" s="161"/>
      <c r="J54" s="161"/>
      <c r="K54" s="161"/>
      <c r="L54" s="161"/>
      <c r="M54" s="161"/>
      <c r="N54" s="161"/>
      <c r="O54" s="161"/>
      <c r="P54" s="161"/>
      <c r="Q54" s="147"/>
    </row>
    <row r="55" spans="1:42" ht="20" customHeight="1">
      <c r="A55" s="281"/>
      <c r="B55" s="660" t="s">
        <v>400</v>
      </c>
      <c r="C55" s="661"/>
      <c r="D55" s="661"/>
      <c r="E55" s="661"/>
      <c r="F55" s="661"/>
      <c r="G55" s="661"/>
      <c r="H55" s="661"/>
      <c r="I55" s="661"/>
      <c r="J55" s="661"/>
      <c r="K55" s="661"/>
      <c r="L55" s="661"/>
      <c r="M55" s="661"/>
      <c r="N55" s="661"/>
      <c r="O55" s="661"/>
      <c r="P55" s="662"/>
      <c r="Q55" s="147"/>
      <c r="S55" s="268"/>
      <c r="T55" s="268"/>
      <c r="U55" s="268"/>
      <c r="V55" s="54"/>
    </row>
    <row r="56" spans="1:42" ht="7.75" customHeight="1">
      <c r="A56" s="281"/>
      <c r="B56" s="71"/>
      <c r="C56" s="71"/>
      <c r="D56" s="177"/>
      <c r="E56" s="71"/>
      <c r="F56" s="71"/>
      <c r="G56" s="71"/>
      <c r="H56" s="71"/>
      <c r="I56" s="71"/>
      <c r="J56" s="177"/>
      <c r="K56" s="71"/>
      <c r="L56" s="177"/>
      <c r="M56" s="71"/>
      <c r="N56" s="177"/>
      <c r="O56" s="71"/>
      <c r="P56" s="71"/>
      <c r="Q56" s="147"/>
      <c r="S56" s="71"/>
      <c r="T56" s="71"/>
      <c r="U56" s="71"/>
      <c r="V56" s="71"/>
    </row>
    <row r="57" spans="1:42" ht="28" customHeight="1">
      <c r="A57" s="281"/>
      <c r="B57" s="650" t="s">
        <v>410</v>
      </c>
      <c r="C57" s="650"/>
      <c r="D57" s="650"/>
      <c r="E57" s="650"/>
      <c r="F57" s="650"/>
      <c r="G57" s="650"/>
      <c r="H57" s="650"/>
      <c r="I57" s="650"/>
      <c r="J57" s="650"/>
      <c r="K57" s="650"/>
      <c r="L57" s="650"/>
      <c r="M57" s="650"/>
      <c r="N57" s="650"/>
      <c r="O57" s="650"/>
      <c r="P57" s="650"/>
      <c r="Q57" s="147"/>
      <c r="S57" s="73"/>
      <c r="T57" s="73"/>
    </row>
    <row r="58" spans="1:42" ht="4" customHeight="1" thickBot="1">
      <c r="A58" s="282"/>
      <c r="B58" s="266"/>
      <c r="C58" s="266"/>
      <c r="D58" s="266"/>
      <c r="E58" s="266"/>
      <c r="F58" s="266"/>
      <c r="G58" s="266"/>
      <c r="H58" s="266"/>
      <c r="I58" s="266"/>
      <c r="J58" s="266"/>
      <c r="K58" s="266"/>
      <c r="L58" s="266"/>
      <c r="M58" s="266"/>
      <c r="N58" s="266"/>
      <c r="O58" s="266"/>
      <c r="P58" s="266"/>
      <c r="Q58" s="152"/>
      <c r="R58" s="58"/>
      <c r="S58" s="58"/>
      <c r="T58" s="58"/>
      <c r="U58" s="58"/>
      <c r="V58" s="58"/>
    </row>
    <row r="59" spans="1:42" s="76" customFormat="1" ht="9.75" customHeight="1">
      <c r="A59" s="58"/>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C59" s="77"/>
      <c r="AD59" s="77"/>
      <c r="AE59" s="77"/>
      <c r="AF59" s="77"/>
      <c r="AG59" s="77"/>
      <c r="AH59" s="77"/>
      <c r="AI59" s="77"/>
      <c r="AJ59" s="77"/>
      <c r="AK59" s="77"/>
      <c r="AL59" s="77"/>
      <c r="AM59" s="77"/>
      <c r="AN59" s="77"/>
      <c r="AO59" s="77"/>
      <c r="AP59" s="78"/>
    </row>
  </sheetData>
  <mergeCells count="32">
    <mergeCell ref="B2:P2"/>
    <mergeCell ref="B6:F6"/>
    <mergeCell ref="C23:O23"/>
    <mergeCell ref="E25:I25"/>
    <mergeCell ref="E30:I30"/>
    <mergeCell ref="C26:O26"/>
    <mergeCell ref="C28:O28"/>
    <mergeCell ref="E24:I24"/>
    <mergeCell ref="E27:I27"/>
    <mergeCell ref="B4:O4"/>
    <mergeCell ref="E29:I29"/>
    <mergeCell ref="E33:I33"/>
    <mergeCell ref="C39:O39"/>
    <mergeCell ref="E37:I37"/>
    <mergeCell ref="C42:I43"/>
    <mergeCell ref="E45:O45"/>
    <mergeCell ref="B57:P57"/>
    <mergeCell ref="I6:O17"/>
    <mergeCell ref="B55:P55"/>
    <mergeCell ref="E38:I38"/>
    <mergeCell ref="E34:I34"/>
    <mergeCell ref="E49:I49"/>
    <mergeCell ref="E32:I32"/>
    <mergeCell ref="E35:I35"/>
    <mergeCell ref="E20:O20"/>
    <mergeCell ref="C51:K52"/>
    <mergeCell ref="E22:I22"/>
    <mergeCell ref="E48:I48"/>
    <mergeCell ref="E40:I40"/>
    <mergeCell ref="E47:I47"/>
    <mergeCell ref="E31:I31"/>
    <mergeCell ref="C36:O36"/>
  </mergeCells>
  <phoneticPr fontId="9" type="noConversion"/>
  <dataValidations count="2">
    <dataValidation showInputMessage="1" showErrorMessage="1" sqref="E46 E21" xr:uid="{00000000-0002-0000-0200-000000000000}"/>
    <dataValidation type="textLength" showInputMessage="1" showErrorMessage="1" sqref="E8:E16" xr:uid="{00000000-0002-0000-0200-000001000000}">
      <formula1>1</formula1>
      <formula2>1000</formula2>
    </dataValidation>
  </dataValidations>
  <printOptions horizontalCentered="1"/>
  <pageMargins left="0.19685039370078741" right="0.19685039370078741" top="0.19685039370078741" bottom="0.19685039370078741" header="0.19685039370078741" footer="0.19685039370078741"/>
  <pageSetup paperSize="9" scale="83"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1"/>
    <pageSetUpPr fitToPage="1"/>
  </sheetPr>
  <dimension ref="A1:AP86"/>
  <sheetViews>
    <sheetView showGridLines="0" zoomScale="125" zoomScaleNormal="125" workbookViewId="0">
      <selection activeCell="B84" sqref="B84:P84"/>
    </sheetView>
  </sheetViews>
  <sheetFormatPr baseColWidth="10" defaultColWidth="0" defaultRowHeight="13"/>
  <cols>
    <col min="1" max="1" width="1.796875" style="153" customWidth="1"/>
    <col min="2" max="2" width="0.796875" style="153" customWidth="1"/>
    <col min="3" max="3" width="18.19921875" style="153" customWidth="1"/>
    <col min="4" max="4" width="0.796875" style="171" customWidth="1"/>
    <col min="5" max="5" width="44.59765625" style="153" customWidth="1"/>
    <col min="6" max="6" width="1.796875" style="153" customWidth="1"/>
    <col min="7" max="7" width="1.59765625" style="153" customWidth="1"/>
    <col min="8" max="8" width="1.19921875" style="153" customWidth="1"/>
    <col min="9" max="9" width="28" style="153" customWidth="1"/>
    <col min="10" max="10" width="1.3984375" style="171" customWidth="1"/>
    <col min="11" max="11" width="8.59765625" style="153" customWidth="1"/>
    <col min="12" max="12" width="0.796875" style="171" customWidth="1"/>
    <col min="13" max="13" width="14.3984375" style="400" customWidth="1"/>
    <col min="14" max="14" width="0.796875" style="439" customWidth="1"/>
    <col min="15" max="15" width="18.59765625" style="400" customWidth="1"/>
    <col min="16" max="16" width="0.796875" style="153" customWidth="1"/>
    <col min="17" max="17" width="1.796875" style="153" customWidth="1"/>
    <col min="18" max="18" width="2.796875" style="153" customWidth="1"/>
    <col min="19" max="16384" width="0" style="153" hidden="1"/>
  </cols>
  <sheetData>
    <row r="1" spans="1:17" ht="8" customHeight="1">
      <c r="A1" s="142"/>
      <c r="B1" s="143"/>
      <c r="C1" s="143"/>
      <c r="D1" s="143"/>
      <c r="E1" s="143"/>
      <c r="F1" s="143"/>
      <c r="G1" s="143"/>
      <c r="H1" s="143"/>
      <c r="I1" s="143"/>
      <c r="J1" s="143"/>
      <c r="K1" s="143"/>
      <c r="L1" s="143"/>
      <c r="M1" s="404"/>
      <c r="N1" s="404"/>
      <c r="O1" s="404"/>
      <c r="P1" s="144"/>
      <c r="Q1" s="145"/>
    </row>
    <row r="2" spans="1:17" s="199" customFormat="1" ht="18" customHeight="1">
      <c r="A2" s="277"/>
      <c r="B2" s="722" t="s">
        <v>13</v>
      </c>
      <c r="C2" s="722"/>
      <c r="D2" s="722"/>
      <c r="E2" s="722"/>
      <c r="F2" s="722"/>
      <c r="G2" s="722"/>
      <c r="H2" s="722"/>
      <c r="I2" s="722"/>
      <c r="J2" s="722"/>
      <c r="K2" s="722"/>
      <c r="L2" s="722"/>
      <c r="M2" s="722"/>
      <c r="N2" s="722"/>
      <c r="O2" s="722"/>
      <c r="P2" s="722"/>
      <c r="Q2" s="278"/>
    </row>
    <row r="3" spans="1:17" ht="7.5" customHeight="1" thickBot="1">
      <c r="A3" s="146"/>
      <c r="B3" s="161"/>
      <c r="C3" s="161"/>
      <c r="D3" s="255"/>
      <c r="E3" s="161"/>
      <c r="F3" s="161"/>
      <c r="G3" s="161"/>
      <c r="H3" s="161"/>
      <c r="I3" s="161"/>
      <c r="J3" s="255"/>
      <c r="K3" s="161"/>
      <c r="L3" s="255"/>
      <c r="M3" s="385"/>
      <c r="N3" s="415"/>
      <c r="O3" s="385"/>
      <c r="P3" s="161"/>
      <c r="Q3" s="147"/>
    </row>
    <row r="4" spans="1:17" ht="16" customHeight="1">
      <c r="A4" s="146"/>
      <c r="B4" s="723" t="s">
        <v>17</v>
      </c>
      <c r="C4" s="723"/>
      <c r="D4" s="723"/>
      <c r="E4" s="723"/>
      <c r="F4" s="723"/>
      <c r="G4" s="161"/>
      <c r="H4" s="638" t="s">
        <v>135</v>
      </c>
      <c r="I4" s="639"/>
      <c r="J4" s="639"/>
      <c r="K4" s="639"/>
      <c r="L4" s="639"/>
      <c r="M4" s="639"/>
      <c r="N4" s="639"/>
      <c r="O4" s="639"/>
      <c r="P4" s="640"/>
      <c r="Q4" s="147"/>
    </row>
    <row r="5" spans="1:17" ht="3.75" customHeight="1">
      <c r="A5" s="146"/>
      <c r="B5" s="59"/>
      <c r="C5" s="161"/>
      <c r="D5" s="255"/>
      <c r="E5" s="161"/>
      <c r="F5" s="60"/>
      <c r="G5" s="161"/>
      <c r="H5" s="641"/>
      <c r="I5" s="642"/>
      <c r="J5" s="642"/>
      <c r="K5" s="642"/>
      <c r="L5" s="642"/>
      <c r="M5" s="642"/>
      <c r="N5" s="642"/>
      <c r="O5" s="642"/>
      <c r="P5" s="643"/>
      <c r="Q5" s="147"/>
    </row>
    <row r="6" spans="1:17" ht="15" customHeight="1">
      <c r="A6" s="146"/>
      <c r="B6" s="59"/>
      <c r="C6" s="255" t="s">
        <v>39</v>
      </c>
      <c r="D6" s="161"/>
      <c r="E6" s="272">
        <f>Summary!J12</f>
        <v>0</v>
      </c>
      <c r="F6" s="60"/>
      <c r="G6" s="161"/>
      <c r="H6" s="641"/>
      <c r="I6" s="642"/>
      <c r="J6" s="642"/>
      <c r="K6" s="642"/>
      <c r="L6" s="642"/>
      <c r="M6" s="642"/>
      <c r="N6" s="642"/>
      <c r="O6" s="642"/>
      <c r="P6" s="643"/>
      <c r="Q6" s="147"/>
    </row>
    <row r="7" spans="1:17" ht="3.75" customHeight="1">
      <c r="A7" s="149"/>
      <c r="B7" s="59"/>
      <c r="C7" s="255"/>
      <c r="D7" s="255"/>
      <c r="E7" s="51"/>
      <c r="F7" s="60"/>
      <c r="G7" s="161"/>
      <c r="H7" s="641"/>
      <c r="I7" s="642"/>
      <c r="J7" s="642"/>
      <c r="K7" s="642"/>
      <c r="L7" s="642"/>
      <c r="M7" s="642"/>
      <c r="N7" s="642"/>
      <c r="O7" s="642"/>
      <c r="P7" s="643"/>
      <c r="Q7" s="147"/>
    </row>
    <row r="8" spans="1:17" ht="15" customHeight="1">
      <c r="A8" s="146"/>
      <c r="B8" s="59"/>
      <c r="C8" s="255" t="s">
        <v>7</v>
      </c>
      <c r="D8" s="159"/>
      <c r="E8" s="272">
        <f>Summary!J18</f>
        <v>0</v>
      </c>
      <c r="F8" s="60"/>
      <c r="G8" s="161"/>
      <c r="H8" s="641"/>
      <c r="I8" s="642"/>
      <c r="J8" s="642"/>
      <c r="K8" s="642"/>
      <c r="L8" s="642"/>
      <c r="M8" s="642"/>
      <c r="N8" s="642"/>
      <c r="O8" s="642"/>
      <c r="P8" s="643"/>
      <c r="Q8" s="147"/>
    </row>
    <row r="9" spans="1:17" ht="3.75" customHeight="1">
      <c r="A9" s="149"/>
      <c r="B9" s="59"/>
      <c r="C9" s="255"/>
      <c r="D9" s="255"/>
      <c r="E9" s="51"/>
      <c r="F9" s="60"/>
      <c r="G9" s="161"/>
      <c r="H9" s="641"/>
      <c r="I9" s="642"/>
      <c r="J9" s="642"/>
      <c r="K9" s="642"/>
      <c r="L9" s="642"/>
      <c r="M9" s="642"/>
      <c r="N9" s="642"/>
      <c r="O9" s="642"/>
      <c r="P9" s="643"/>
      <c r="Q9" s="147"/>
    </row>
    <row r="10" spans="1:17" ht="15" customHeight="1">
      <c r="A10" s="146"/>
      <c r="B10" s="59"/>
      <c r="C10" s="255" t="s">
        <v>38</v>
      </c>
      <c r="D10" s="159"/>
      <c r="E10" s="80">
        <f>Summary!J20</f>
        <v>0</v>
      </c>
      <c r="F10" s="60"/>
      <c r="G10" s="161"/>
      <c r="H10" s="641"/>
      <c r="I10" s="642"/>
      <c r="J10" s="642"/>
      <c r="K10" s="642"/>
      <c r="L10" s="642"/>
      <c r="M10" s="642"/>
      <c r="N10" s="642"/>
      <c r="O10" s="642"/>
      <c r="P10" s="643"/>
      <c r="Q10" s="147"/>
    </row>
    <row r="11" spans="1:17" ht="3.75" customHeight="1">
      <c r="A11" s="146"/>
      <c r="B11" s="59"/>
      <c r="C11" s="255"/>
      <c r="D11" s="255"/>
      <c r="E11" s="51"/>
      <c r="F11" s="60"/>
      <c r="G11" s="161"/>
      <c r="H11" s="641"/>
      <c r="I11" s="642"/>
      <c r="J11" s="642"/>
      <c r="K11" s="642"/>
      <c r="L11" s="642"/>
      <c r="M11" s="642"/>
      <c r="N11" s="642"/>
      <c r="O11" s="642"/>
      <c r="P11" s="643"/>
      <c r="Q11" s="147"/>
    </row>
    <row r="12" spans="1:17" ht="15" customHeight="1">
      <c r="A12" s="146"/>
      <c r="B12" s="59"/>
      <c r="C12" s="255" t="s">
        <v>24</v>
      </c>
      <c r="D12" s="159"/>
      <c r="E12" s="272">
        <f>Summary!J16</f>
        <v>0</v>
      </c>
      <c r="F12" s="60"/>
      <c r="G12" s="161"/>
      <c r="H12" s="641"/>
      <c r="I12" s="642"/>
      <c r="J12" s="642"/>
      <c r="K12" s="642"/>
      <c r="L12" s="642"/>
      <c r="M12" s="642"/>
      <c r="N12" s="642"/>
      <c r="O12" s="642"/>
      <c r="P12" s="643"/>
      <c r="Q12" s="147"/>
    </row>
    <row r="13" spans="1:17" ht="3.75" customHeight="1">
      <c r="A13" s="146"/>
      <c r="B13" s="59"/>
      <c r="C13" s="255"/>
      <c r="D13" s="255"/>
      <c r="E13" s="51"/>
      <c r="F13" s="60"/>
      <c r="G13" s="161"/>
      <c r="H13" s="641"/>
      <c r="I13" s="642"/>
      <c r="J13" s="642"/>
      <c r="K13" s="642"/>
      <c r="L13" s="642"/>
      <c r="M13" s="642"/>
      <c r="N13" s="642"/>
      <c r="O13" s="642"/>
      <c r="P13" s="643"/>
      <c r="Q13" s="147"/>
    </row>
    <row r="14" spans="1:17" ht="15" customHeight="1">
      <c r="A14" s="146"/>
      <c r="B14" s="59"/>
      <c r="C14" s="255" t="s">
        <v>384</v>
      </c>
      <c r="D14" s="159"/>
      <c r="E14" s="499"/>
      <c r="F14" s="60"/>
      <c r="G14" s="161"/>
      <c r="H14" s="641"/>
      <c r="I14" s="642"/>
      <c r="J14" s="642"/>
      <c r="K14" s="642"/>
      <c r="L14" s="642"/>
      <c r="M14" s="642"/>
      <c r="N14" s="642"/>
      <c r="O14" s="642"/>
      <c r="P14" s="643"/>
      <c r="Q14" s="147"/>
    </row>
    <row r="15" spans="1:17" ht="8" customHeight="1" thickBot="1">
      <c r="A15" s="146"/>
      <c r="B15" s="90"/>
      <c r="C15" s="91"/>
      <c r="D15" s="91"/>
      <c r="E15" s="91"/>
      <c r="F15" s="93"/>
      <c r="G15" s="161"/>
      <c r="H15" s="644"/>
      <c r="I15" s="645"/>
      <c r="J15" s="645"/>
      <c r="K15" s="645"/>
      <c r="L15" s="645"/>
      <c r="M15" s="645"/>
      <c r="N15" s="645"/>
      <c r="O15" s="645"/>
      <c r="P15" s="646"/>
      <c r="Q15" s="147"/>
    </row>
    <row r="16" spans="1:17" ht="8" customHeight="1">
      <c r="A16" s="146"/>
      <c r="B16" s="161"/>
      <c r="C16" s="161"/>
      <c r="D16" s="161"/>
      <c r="E16" s="161"/>
      <c r="F16" s="161"/>
      <c r="G16" s="161"/>
      <c r="H16" s="94"/>
      <c r="I16" s="94"/>
      <c r="J16" s="94"/>
      <c r="K16" s="94"/>
      <c r="L16" s="94"/>
      <c r="M16" s="416"/>
      <c r="N16" s="416"/>
      <c r="O16" s="417"/>
      <c r="P16" s="94"/>
      <c r="Q16" s="147"/>
    </row>
    <row r="17" spans="1:27" ht="4" customHeight="1">
      <c r="A17" s="146"/>
      <c r="B17" s="66"/>
      <c r="C17" s="67"/>
      <c r="D17" s="67"/>
      <c r="E17" s="67"/>
      <c r="F17" s="67"/>
      <c r="G17" s="67"/>
      <c r="H17" s="67"/>
      <c r="I17" s="67"/>
      <c r="J17" s="18"/>
      <c r="K17" s="67"/>
      <c r="L17" s="18"/>
      <c r="M17" s="418"/>
      <c r="N17" s="419"/>
      <c r="O17" s="387"/>
      <c r="P17" s="69"/>
      <c r="Q17" s="147"/>
    </row>
    <row r="18" spans="1:27" s="314" customFormat="1" ht="18" customHeight="1">
      <c r="A18" s="322"/>
      <c r="B18" s="315"/>
      <c r="C18" s="517" t="s">
        <v>134</v>
      </c>
      <c r="D18" s="323"/>
      <c r="E18" s="669" t="s">
        <v>355</v>
      </c>
      <c r="F18" s="670"/>
      <c r="G18" s="670"/>
      <c r="H18" s="670"/>
      <c r="I18" s="670"/>
      <c r="J18" s="670"/>
      <c r="K18" s="670"/>
      <c r="L18" s="670"/>
      <c r="M18" s="670"/>
      <c r="N18" s="670"/>
      <c r="O18" s="671"/>
      <c r="P18" s="313"/>
      <c r="Q18" s="324"/>
      <c r="S18" s="316"/>
      <c r="T18" s="316"/>
      <c r="U18" s="316"/>
      <c r="V18" s="316"/>
      <c r="W18" s="316"/>
      <c r="X18" s="316"/>
      <c r="Y18" s="316"/>
      <c r="Z18" s="316"/>
      <c r="AA18" s="316"/>
    </row>
    <row r="19" spans="1:27" s="252" customFormat="1" ht="28">
      <c r="A19" s="325"/>
      <c r="B19" s="247"/>
      <c r="C19" s="253" t="s">
        <v>6</v>
      </c>
      <c r="D19" s="326"/>
      <c r="E19" s="710" t="s">
        <v>2</v>
      </c>
      <c r="F19" s="711"/>
      <c r="G19" s="711"/>
      <c r="H19" s="711"/>
      <c r="I19" s="712"/>
      <c r="J19" s="326"/>
      <c r="K19" s="317" t="s">
        <v>3</v>
      </c>
      <c r="L19" s="326"/>
      <c r="M19" s="420" t="s">
        <v>359</v>
      </c>
      <c r="N19" s="421"/>
      <c r="O19" s="422" t="s">
        <v>4</v>
      </c>
      <c r="P19" s="251"/>
      <c r="Q19" s="327"/>
      <c r="S19" s="98"/>
      <c r="T19" s="98"/>
      <c r="U19" s="98"/>
      <c r="V19" s="98"/>
      <c r="W19" s="98"/>
      <c r="X19" s="98"/>
      <c r="Y19" s="98"/>
      <c r="Z19" s="98"/>
      <c r="AA19" s="98"/>
    </row>
    <row r="20" spans="1:27" s="252" customFormat="1" ht="15" customHeight="1">
      <c r="A20" s="325"/>
      <c r="B20" s="247"/>
      <c r="C20" s="205" t="s">
        <v>360</v>
      </c>
      <c r="D20" s="326"/>
      <c r="E20" s="697" t="s">
        <v>361</v>
      </c>
      <c r="F20" s="697"/>
      <c r="G20" s="697"/>
      <c r="H20" s="697"/>
      <c r="I20" s="697"/>
      <c r="J20" s="326"/>
      <c r="K20" s="442"/>
      <c r="L20" s="326"/>
      <c r="M20" s="357">
        <v>1353</v>
      </c>
      <c r="N20" s="424"/>
      <c r="O20" s="425">
        <f>K20*M20</f>
        <v>0</v>
      </c>
      <c r="P20" s="251"/>
      <c r="Q20" s="327"/>
      <c r="S20" s="98"/>
      <c r="T20" s="98"/>
      <c r="U20" s="98"/>
      <c r="V20" s="98"/>
      <c r="W20" s="98"/>
      <c r="X20" s="98"/>
      <c r="Y20" s="98"/>
      <c r="Z20" s="98"/>
      <c r="AA20" s="98"/>
    </row>
    <row r="21" spans="1:27" s="252" customFormat="1" ht="15" customHeight="1">
      <c r="A21" s="325"/>
      <c r="B21" s="247"/>
      <c r="C21" s="205" t="s">
        <v>362</v>
      </c>
      <c r="D21" s="326"/>
      <c r="E21" s="697" t="s">
        <v>393</v>
      </c>
      <c r="F21" s="697"/>
      <c r="G21" s="697"/>
      <c r="H21" s="697"/>
      <c r="I21" s="697"/>
      <c r="J21" s="326"/>
      <c r="K21" s="442"/>
      <c r="L21" s="326"/>
      <c r="M21" s="357">
        <v>1485</v>
      </c>
      <c r="N21" s="424"/>
      <c r="O21" s="425">
        <f>K21*M21</f>
        <v>0</v>
      </c>
      <c r="P21" s="251"/>
      <c r="Q21" s="327"/>
      <c r="S21" s="98"/>
      <c r="T21" s="98"/>
      <c r="U21" s="98"/>
      <c r="V21" s="98"/>
      <c r="W21" s="98"/>
      <c r="X21" s="98"/>
      <c r="Y21" s="98"/>
      <c r="Z21" s="98"/>
      <c r="AA21" s="98"/>
    </row>
    <row r="22" spans="1:27" s="252" customFormat="1" ht="15" customHeight="1">
      <c r="A22" s="325"/>
      <c r="B22" s="247"/>
      <c r="C22" s="205" t="s">
        <v>363</v>
      </c>
      <c r="D22" s="326"/>
      <c r="E22" s="697" t="s">
        <v>364</v>
      </c>
      <c r="F22" s="697"/>
      <c r="G22" s="697"/>
      <c r="H22" s="697"/>
      <c r="I22" s="697"/>
      <c r="J22" s="326"/>
      <c r="K22" s="442"/>
      <c r="L22" s="326"/>
      <c r="M22" s="357">
        <v>644</v>
      </c>
      <c r="N22" s="424"/>
      <c r="O22" s="425">
        <f>K22*M22</f>
        <v>0</v>
      </c>
      <c r="P22" s="251"/>
      <c r="Q22" s="327"/>
      <c r="S22" s="98"/>
      <c r="T22" s="98"/>
      <c r="U22" s="98"/>
      <c r="V22" s="98"/>
      <c r="W22" s="98"/>
      <c r="X22" s="98"/>
      <c r="Y22" s="98"/>
      <c r="Z22" s="98"/>
      <c r="AA22" s="98"/>
    </row>
    <row r="23" spans="1:27" s="252" customFormat="1" ht="15" customHeight="1" thickBot="1">
      <c r="A23" s="325"/>
      <c r="B23" s="247"/>
      <c r="C23"/>
      <c r="D23"/>
      <c r="E23"/>
      <c r="F23"/>
      <c r="G23"/>
      <c r="H23"/>
      <c r="I23"/>
      <c r="J23"/>
      <c r="K23"/>
      <c r="L23" s="250"/>
      <c r="M23" s="426" t="s">
        <v>9</v>
      </c>
      <c r="N23" s="427"/>
      <c r="O23" s="428">
        <f>SUM(O20:O22)</f>
        <v>0</v>
      </c>
      <c r="P23" s="251"/>
      <c r="Q23" s="327"/>
      <c r="S23" s="98"/>
      <c r="T23" s="98"/>
      <c r="U23" s="98"/>
      <c r="V23" s="98"/>
      <c r="W23" s="98"/>
      <c r="X23" s="98"/>
      <c r="Y23" s="98"/>
      <c r="Z23" s="98"/>
      <c r="AA23" s="98"/>
    </row>
    <row r="24" spans="1:27" s="252" customFormat="1" ht="15" customHeight="1">
      <c r="A24" s="325"/>
      <c r="B24" s="247"/>
      <c r="C24" s="698" t="s">
        <v>365</v>
      </c>
      <c r="D24" s="699"/>
      <c r="E24" s="699"/>
      <c r="F24" s="699"/>
      <c r="G24" s="699"/>
      <c r="H24" s="699"/>
      <c r="I24" s="700"/>
      <c r="J24"/>
      <c r="K24"/>
      <c r="L24" s="250"/>
      <c r="M24" s="426" t="s">
        <v>398</v>
      </c>
      <c r="N24" s="427"/>
      <c r="O24" s="429">
        <f>SUM(O23*15%)</f>
        <v>0</v>
      </c>
      <c r="P24" s="251"/>
      <c r="Q24" s="327"/>
      <c r="S24" s="98"/>
      <c r="T24" s="98"/>
      <c r="U24" s="98"/>
      <c r="V24" s="98"/>
      <c r="W24" s="98"/>
      <c r="X24" s="98"/>
      <c r="Y24" s="98"/>
      <c r="Z24" s="98"/>
      <c r="AA24" s="98"/>
    </row>
    <row r="25" spans="1:27" s="252" customFormat="1" ht="34" customHeight="1" thickBot="1">
      <c r="A25" s="325"/>
      <c r="B25" s="247"/>
      <c r="C25" s="701"/>
      <c r="D25" s="702"/>
      <c r="E25" s="702"/>
      <c r="F25" s="702"/>
      <c r="G25" s="702"/>
      <c r="H25" s="702"/>
      <c r="I25" s="703"/>
      <c r="J25"/>
      <c r="K25"/>
      <c r="L25" s="250"/>
      <c r="M25" s="426" t="s">
        <v>9</v>
      </c>
      <c r="N25" s="430"/>
      <c r="O25" s="431">
        <f>SUM(O23:O24)</f>
        <v>0</v>
      </c>
      <c r="P25" s="251"/>
      <c r="Q25" s="327"/>
      <c r="S25" s="98"/>
      <c r="T25" s="98"/>
      <c r="U25" s="98"/>
      <c r="V25" s="98"/>
      <c r="W25" s="98"/>
      <c r="X25" s="98"/>
      <c r="Y25" s="98"/>
      <c r="Z25" s="98"/>
      <c r="AA25" s="98"/>
    </row>
    <row r="26" spans="1:27" ht="15" customHeight="1">
      <c r="A26" s="146"/>
      <c r="B26" s="59"/>
      <c r="C26" s="172"/>
      <c r="D26" s="172"/>
      <c r="E26" s="172"/>
      <c r="F26" s="172"/>
      <c r="G26" s="172"/>
      <c r="H26" s="173"/>
      <c r="I26" s="172"/>
      <c r="J26" s="46"/>
      <c r="K26" s="47"/>
      <c r="L26" s="53"/>
      <c r="M26" s="153"/>
      <c r="N26" s="153"/>
      <c r="O26" s="153"/>
      <c r="P26" s="60"/>
      <c r="Q26" s="147"/>
      <c r="S26" s="95"/>
      <c r="T26" s="95"/>
      <c r="U26" s="95"/>
      <c r="V26" s="95"/>
      <c r="W26" s="95"/>
      <c r="X26" s="95"/>
      <c r="Y26" s="95"/>
      <c r="Z26" s="95"/>
      <c r="AA26" s="95"/>
    </row>
    <row r="27" spans="1:27" s="314" customFormat="1" ht="18" customHeight="1">
      <c r="A27" s="322"/>
      <c r="B27" s="311"/>
      <c r="C27" s="517" t="s">
        <v>61</v>
      </c>
      <c r="D27" s="312"/>
      <c r="E27" s="669" t="s">
        <v>14</v>
      </c>
      <c r="F27" s="670"/>
      <c r="G27" s="670"/>
      <c r="H27" s="670"/>
      <c r="I27" s="670"/>
      <c r="J27" s="670"/>
      <c r="K27" s="670"/>
      <c r="L27" s="670"/>
      <c r="M27" s="670"/>
      <c r="N27" s="670"/>
      <c r="O27" s="671"/>
      <c r="P27" s="313"/>
      <c r="Q27" s="324"/>
    </row>
    <row r="28" spans="1:27" ht="14">
      <c r="A28" s="146"/>
      <c r="B28" s="70"/>
      <c r="C28" s="163" t="s">
        <v>6</v>
      </c>
      <c r="D28" s="38"/>
      <c r="E28" s="694" t="s">
        <v>2</v>
      </c>
      <c r="F28" s="695"/>
      <c r="G28" s="696"/>
      <c r="H28" s="308"/>
      <c r="I28" s="309" t="s">
        <v>36</v>
      </c>
      <c r="J28" s="38"/>
      <c r="K28" s="310" t="s">
        <v>22</v>
      </c>
      <c r="L28" s="38"/>
      <c r="M28" s="434" t="s">
        <v>35</v>
      </c>
      <c r="N28" s="433"/>
      <c r="O28" s="434" t="s">
        <v>4</v>
      </c>
      <c r="P28" s="60"/>
      <c r="Q28" s="147"/>
    </row>
    <row r="29" spans="1:27" ht="25" customHeight="1">
      <c r="A29" s="146"/>
      <c r="B29" s="70"/>
      <c r="C29" s="82" t="s">
        <v>18</v>
      </c>
      <c r="D29" s="38"/>
      <c r="E29" s="716" t="s">
        <v>34</v>
      </c>
      <c r="F29" s="717"/>
      <c r="G29" s="718"/>
      <c r="H29" s="61"/>
      <c r="I29" s="318"/>
      <c r="J29" s="38"/>
      <c r="K29" s="319"/>
      <c r="L29" s="38"/>
      <c r="M29" s="435">
        <v>30</v>
      </c>
      <c r="N29" s="433"/>
      <c r="O29" s="429">
        <f>SUM(K29*M29)</f>
        <v>0</v>
      </c>
      <c r="P29" s="60"/>
      <c r="Q29" s="147"/>
    </row>
    <row r="30" spans="1:27" ht="15" customHeight="1">
      <c r="A30" s="146"/>
      <c r="B30" s="70"/>
      <c r="C30" s="51"/>
      <c r="D30" s="51"/>
      <c r="E30" s="51"/>
      <c r="F30" s="51"/>
      <c r="G30" s="51"/>
      <c r="H30" s="51"/>
      <c r="I30" s="51"/>
      <c r="J30" s="51"/>
      <c r="K30" s="51"/>
      <c r="L30" s="51"/>
      <c r="M30" s="426" t="s">
        <v>8</v>
      </c>
      <c r="N30" s="427"/>
      <c r="O30" s="428">
        <f>SUM(O29:O29)</f>
        <v>0</v>
      </c>
      <c r="P30" s="60"/>
      <c r="Q30" s="147"/>
    </row>
    <row r="31" spans="1:27" ht="15" customHeight="1">
      <c r="A31" s="146"/>
      <c r="B31" s="59"/>
      <c r="C31" s="51"/>
      <c r="D31" s="38"/>
      <c r="E31" s="51"/>
      <c r="F31" s="51"/>
      <c r="G31" s="51"/>
      <c r="H31" s="51"/>
      <c r="I31" s="51"/>
      <c r="J31" s="38"/>
      <c r="K31" s="51"/>
      <c r="L31" s="38"/>
      <c r="M31" s="426" t="s">
        <v>398</v>
      </c>
      <c r="N31" s="433"/>
      <c r="O31" s="429">
        <f>SUM(O30*15%)</f>
        <v>0</v>
      </c>
      <c r="P31" s="60"/>
      <c r="Q31" s="147"/>
    </row>
    <row r="32" spans="1:27" ht="36" customHeight="1" thickBot="1">
      <c r="A32" s="146"/>
      <c r="B32" s="59"/>
      <c r="C32" s="51"/>
      <c r="D32" s="38"/>
      <c r="E32" s="51"/>
      <c r="F32" s="51"/>
      <c r="G32" s="51"/>
      <c r="H32" s="51"/>
      <c r="I32" s="51"/>
      <c r="J32" s="38"/>
      <c r="K32" s="51"/>
      <c r="L32" s="38"/>
      <c r="M32" s="426" t="s">
        <v>9</v>
      </c>
      <c r="N32" s="433"/>
      <c r="O32" s="431">
        <f>SUM(O30:O31)</f>
        <v>0</v>
      </c>
      <c r="P32" s="60"/>
      <c r="Q32" s="147"/>
    </row>
    <row r="33" spans="1:27" ht="7.75" customHeight="1" thickTop="1">
      <c r="A33" s="146"/>
      <c r="B33" s="59"/>
      <c r="C33" s="51"/>
      <c r="D33" s="38"/>
      <c r="E33" s="51"/>
      <c r="F33" s="51"/>
      <c r="G33" s="51"/>
      <c r="H33" s="51"/>
      <c r="I33" s="51"/>
      <c r="J33" s="38"/>
      <c r="K33" s="51"/>
      <c r="L33" s="38"/>
      <c r="M33" s="432"/>
      <c r="N33" s="433"/>
      <c r="O33" s="432"/>
      <c r="P33" s="60"/>
      <c r="Q33" s="147"/>
    </row>
    <row r="34" spans="1:27" s="314" customFormat="1" ht="18" customHeight="1">
      <c r="A34" s="322"/>
      <c r="B34" s="315"/>
      <c r="C34" s="517" t="s">
        <v>146</v>
      </c>
      <c r="D34" s="323"/>
      <c r="E34" s="669" t="s">
        <v>23</v>
      </c>
      <c r="F34" s="670"/>
      <c r="G34" s="670"/>
      <c r="H34" s="670"/>
      <c r="I34" s="670"/>
      <c r="J34" s="670"/>
      <c r="K34" s="670"/>
      <c r="L34" s="670"/>
      <c r="M34" s="670"/>
      <c r="N34" s="670"/>
      <c r="O34" s="671"/>
      <c r="P34" s="313"/>
      <c r="Q34" s="324"/>
      <c r="S34" s="316"/>
      <c r="T34" s="316"/>
      <c r="U34" s="316"/>
      <c r="V34" s="316"/>
      <c r="W34" s="316"/>
      <c r="X34" s="316"/>
      <c r="Y34" s="316"/>
      <c r="Z34" s="316"/>
      <c r="AA34" s="316"/>
    </row>
    <row r="35" spans="1:27" s="252" customFormat="1" ht="14">
      <c r="A35" s="325"/>
      <c r="B35" s="247"/>
      <c r="C35" s="253" t="s">
        <v>6</v>
      </c>
      <c r="D35" s="326"/>
      <c r="E35" s="710" t="s">
        <v>2</v>
      </c>
      <c r="F35" s="711"/>
      <c r="G35" s="711"/>
      <c r="H35" s="711"/>
      <c r="I35" s="712"/>
      <c r="J35" s="326"/>
      <c r="K35" s="317" t="s">
        <v>22</v>
      </c>
      <c r="L35" s="326"/>
      <c r="M35" s="420" t="s">
        <v>107</v>
      </c>
      <c r="N35" s="421"/>
      <c r="O35" s="422" t="s">
        <v>4</v>
      </c>
      <c r="P35" s="251"/>
      <c r="Q35" s="327"/>
      <c r="S35" s="98"/>
      <c r="T35" s="98"/>
      <c r="U35" s="98"/>
      <c r="V35" s="98"/>
      <c r="W35" s="98"/>
      <c r="X35" s="98"/>
      <c r="Y35" s="98"/>
      <c r="Z35" s="98"/>
      <c r="AA35" s="98"/>
    </row>
    <row r="36" spans="1:27" s="252" customFormat="1" ht="15" customHeight="1">
      <c r="A36" s="325"/>
      <c r="B36" s="247"/>
      <c r="C36" s="97" t="s">
        <v>21</v>
      </c>
      <c r="D36" s="248"/>
      <c r="E36" s="704" t="s">
        <v>102</v>
      </c>
      <c r="F36" s="705"/>
      <c r="G36" s="705"/>
      <c r="H36" s="705"/>
      <c r="I36" s="706"/>
      <c r="J36" s="248"/>
      <c r="K36" s="249"/>
      <c r="L36" s="250"/>
      <c r="M36" s="423">
        <v>143</v>
      </c>
      <c r="N36" s="424"/>
      <c r="O36" s="425">
        <f t="shared" ref="O36:O41" si="0">SUM(K36*M36)</f>
        <v>0</v>
      </c>
      <c r="P36" s="251"/>
      <c r="Q36" s="327"/>
      <c r="S36" s="98"/>
      <c r="T36" s="98"/>
      <c r="U36" s="98"/>
      <c r="V36" s="98"/>
      <c r="W36" s="98"/>
      <c r="X36" s="98"/>
      <c r="Y36" s="98"/>
      <c r="Z36" s="98"/>
      <c r="AA36" s="98"/>
    </row>
    <row r="37" spans="1:27" s="252" customFormat="1" ht="15" customHeight="1">
      <c r="A37" s="325"/>
      <c r="B37" s="247"/>
      <c r="C37" s="97" t="s">
        <v>21</v>
      </c>
      <c r="D37" s="248"/>
      <c r="E37" s="704" t="s">
        <v>103</v>
      </c>
      <c r="F37" s="705"/>
      <c r="G37" s="705"/>
      <c r="H37" s="705"/>
      <c r="I37" s="706"/>
      <c r="J37" s="248"/>
      <c r="K37" s="249"/>
      <c r="L37" s="250"/>
      <c r="M37" s="423">
        <v>143</v>
      </c>
      <c r="N37" s="424"/>
      <c r="O37" s="425">
        <f t="shared" si="0"/>
        <v>0</v>
      </c>
      <c r="P37" s="251"/>
      <c r="Q37" s="327"/>
      <c r="S37" s="98"/>
      <c r="T37" s="98"/>
      <c r="U37" s="98"/>
      <c r="V37" s="98"/>
      <c r="W37" s="98"/>
      <c r="X37" s="98"/>
      <c r="Y37" s="98"/>
      <c r="Z37" s="98"/>
      <c r="AA37" s="98"/>
    </row>
    <row r="38" spans="1:27" s="252" customFormat="1" ht="15" customHeight="1">
      <c r="A38" s="325"/>
      <c r="B38" s="247"/>
      <c r="C38" s="97" t="s">
        <v>21</v>
      </c>
      <c r="D38" s="248"/>
      <c r="E38" s="704" t="s">
        <v>104</v>
      </c>
      <c r="F38" s="705"/>
      <c r="G38" s="705"/>
      <c r="H38" s="705"/>
      <c r="I38" s="706"/>
      <c r="J38" s="248"/>
      <c r="K38" s="249"/>
      <c r="L38" s="250"/>
      <c r="M38" s="423">
        <v>143</v>
      </c>
      <c r="N38" s="424"/>
      <c r="O38" s="425">
        <f t="shared" si="0"/>
        <v>0</v>
      </c>
      <c r="P38" s="251"/>
      <c r="Q38" s="327"/>
      <c r="S38" s="98"/>
      <c r="T38" s="98"/>
      <c r="U38" s="98"/>
      <c r="V38" s="98"/>
      <c r="W38" s="98"/>
      <c r="X38" s="98"/>
      <c r="Y38" s="98"/>
      <c r="Z38" s="98"/>
      <c r="AA38" s="98"/>
    </row>
    <row r="39" spans="1:27" s="252" customFormat="1" ht="15" customHeight="1">
      <c r="A39" s="325"/>
      <c r="B39" s="247"/>
      <c r="C39" s="97" t="s">
        <v>21</v>
      </c>
      <c r="D39" s="248"/>
      <c r="E39" s="704" t="s">
        <v>105</v>
      </c>
      <c r="F39" s="705"/>
      <c r="G39" s="705"/>
      <c r="H39" s="705"/>
      <c r="I39" s="706"/>
      <c r="J39" s="248"/>
      <c r="K39" s="249"/>
      <c r="L39" s="250"/>
      <c r="M39" s="423">
        <v>165</v>
      </c>
      <c r="N39" s="424"/>
      <c r="O39" s="425">
        <f t="shared" si="0"/>
        <v>0</v>
      </c>
      <c r="P39" s="251"/>
      <c r="Q39" s="327"/>
      <c r="S39" s="98"/>
      <c r="T39" s="98"/>
      <c r="U39" s="98"/>
      <c r="V39" s="98"/>
      <c r="W39" s="98"/>
      <c r="X39" s="98"/>
      <c r="Y39" s="98"/>
      <c r="Z39" s="98"/>
      <c r="AA39" s="98"/>
    </row>
    <row r="40" spans="1:27" s="252" customFormat="1" ht="15" customHeight="1">
      <c r="A40" s="325"/>
      <c r="B40" s="247"/>
      <c r="C40" s="97" t="s">
        <v>21</v>
      </c>
      <c r="D40" s="248"/>
      <c r="E40" s="704" t="s">
        <v>106</v>
      </c>
      <c r="F40" s="705"/>
      <c r="G40" s="705"/>
      <c r="H40" s="705"/>
      <c r="I40" s="706"/>
      <c r="J40" s="248"/>
      <c r="K40" s="249"/>
      <c r="L40" s="250"/>
      <c r="M40" s="423">
        <v>253</v>
      </c>
      <c r="N40" s="424"/>
      <c r="O40" s="425">
        <f t="shared" si="0"/>
        <v>0</v>
      </c>
      <c r="P40" s="251"/>
      <c r="Q40" s="327"/>
      <c r="S40" s="98"/>
      <c r="T40" s="98"/>
      <c r="U40" s="98"/>
      <c r="V40" s="98"/>
      <c r="W40" s="98"/>
      <c r="X40" s="98"/>
      <c r="Y40" s="98"/>
      <c r="Z40" s="98"/>
      <c r="AA40" s="98"/>
    </row>
    <row r="41" spans="1:27" s="510" customFormat="1" ht="15" customHeight="1">
      <c r="A41" s="500"/>
      <c r="B41" s="501"/>
      <c r="C41" s="253" t="s">
        <v>21</v>
      </c>
      <c r="D41" s="502"/>
      <c r="E41" s="719" t="s">
        <v>391</v>
      </c>
      <c r="F41" s="720"/>
      <c r="G41" s="720"/>
      <c r="H41" s="720"/>
      <c r="I41" s="721"/>
      <c r="J41" s="502"/>
      <c r="K41" s="503"/>
      <c r="L41" s="504"/>
      <c r="M41" s="505">
        <v>950</v>
      </c>
      <c r="N41" s="506"/>
      <c r="O41" s="507">
        <f t="shared" si="0"/>
        <v>0</v>
      </c>
      <c r="P41" s="508"/>
      <c r="Q41" s="509"/>
      <c r="S41" s="511"/>
      <c r="T41" s="511"/>
      <c r="U41" s="511"/>
      <c r="V41" s="511"/>
      <c r="W41" s="511"/>
      <c r="X41" s="511"/>
      <c r="Y41" s="511"/>
      <c r="Z41" s="511"/>
      <c r="AA41" s="511"/>
    </row>
    <row r="42" spans="1:27" ht="15" customHeight="1">
      <c r="A42" s="146"/>
      <c r="B42" s="59"/>
      <c r="C42" s="172"/>
      <c r="D42" s="172"/>
      <c r="E42" s="172"/>
      <c r="F42" s="172"/>
      <c r="G42" s="172"/>
      <c r="H42" s="173"/>
      <c r="I42" s="172"/>
      <c r="J42" s="46"/>
      <c r="K42" s="47"/>
      <c r="L42" s="53"/>
      <c r="M42" s="426"/>
      <c r="N42" s="427"/>
      <c r="O42" s="429">
        <f>SUM(O36:O41)</f>
        <v>0</v>
      </c>
      <c r="P42" s="60"/>
      <c r="Q42" s="147"/>
      <c r="S42" s="95"/>
      <c r="T42" s="95"/>
      <c r="U42" s="95"/>
      <c r="V42" s="95"/>
      <c r="W42" s="95"/>
      <c r="X42" s="95"/>
      <c r="Y42" s="95"/>
      <c r="Z42" s="95"/>
      <c r="AA42" s="95"/>
    </row>
    <row r="43" spans="1:27" ht="15" customHeight="1">
      <c r="A43" s="146"/>
      <c r="B43" s="59"/>
      <c r="C43" s="173"/>
      <c r="D43" s="173"/>
      <c r="E43" s="692" t="s">
        <v>392</v>
      </c>
      <c r="F43" s="692"/>
      <c r="G43" s="692"/>
      <c r="H43" s="692"/>
      <c r="I43" s="692"/>
      <c r="J43" s="46"/>
      <c r="K43" s="47"/>
      <c r="L43" s="53"/>
      <c r="M43" s="426" t="s">
        <v>398</v>
      </c>
      <c r="N43" s="427"/>
      <c r="O43" s="512">
        <f>O42*15%</f>
        <v>0</v>
      </c>
      <c r="P43" s="60"/>
      <c r="Q43" s="147"/>
      <c r="S43" s="95"/>
      <c r="T43" s="95"/>
      <c r="U43" s="95"/>
      <c r="V43" s="95"/>
      <c r="W43" s="95"/>
      <c r="X43" s="95"/>
      <c r="Y43" s="95"/>
      <c r="Z43" s="95"/>
      <c r="AA43" s="95"/>
    </row>
    <row r="44" spans="1:27" ht="25" customHeight="1" thickBot="1">
      <c r="A44" s="146"/>
      <c r="B44" s="59"/>
      <c r="C44" s="51"/>
      <c r="D44" s="177"/>
      <c r="E44" s="692"/>
      <c r="F44" s="692"/>
      <c r="G44" s="692"/>
      <c r="H44" s="692"/>
      <c r="I44" s="692"/>
      <c r="J44" s="177"/>
      <c r="K44" s="51"/>
      <c r="L44" s="177"/>
      <c r="M44" s="426" t="s">
        <v>9</v>
      </c>
      <c r="N44" s="430"/>
      <c r="O44" s="431">
        <f>SUM(O42:O43)</f>
        <v>0</v>
      </c>
      <c r="P44" s="60"/>
      <c r="Q44" s="147"/>
      <c r="S44" s="95"/>
      <c r="T44" s="95"/>
      <c r="U44" s="95"/>
      <c r="V44" s="95"/>
      <c r="W44" s="95"/>
      <c r="X44" s="95"/>
      <c r="Y44" s="95"/>
      <c r="Z44" s="95"/>
      <c r="AA44" s="95"/>
    </row>
    <row r="45" spans="1:27" ht="1" customHeight="1" thickTop="1">
      <c r="A45" s="146"/>
      <c r="B45" s="59"/>
      <c r="C45" s="51"/>
      <c r="D45" s="177"/>
      <c r="E45" s="51"/>
      <c r="F45" s="51"/>
      <c r="G45" s="51"/>
      <c r="H45" s="51"/>
      <c r="I45" s="51"/>
      <c r="J45" s="177"/>
      <c r="K45" s="51"/>
      <c r="L45" s="177"/>
      <c r="M45" s="432"/>
      <c r="N45" s="430"/>
      <c r="O45" s="432"/>
      <c r="P45" s="60"/>
      <c r="Q45" s="147"/>
      <c r="S45" s="95"/>
      <c r="T45" s="95"/>
      <c r="U45" s="95"/>
      <c r="V45" s="95"/>
      <c r="W45" s="95"/>
      <c r="X45" s="95"/>
      <c r="Y45" s="95"/>
      <c r="Z45" s="95"/>
      <c r="AA45" s="95"/>
    </row>
    <row r="46" spans="1:27" ht="8" customHeight="1">
      <c r="A46" s="146"/>
      <c r="B46" s="59"/>
      <c r="C46" s="51"/>
      <c r="D46" s="177"/>
      <c r="E46" s="51"/>
      <c r="F46" s="51"/>
      <c r="G46" s="51"/>
      <c r="H46" s="51"/>
      <c r="I46" s="51"/>
      <c r="J46" s="177"/>
      <c r="K46" s="51"/>
      <c r="L46" s="177"/>
      <c r="M46" s="432"/>
      <c r="N46" s="430"/>
      <c r="O46" s="432"/>
      <c r="P46" s="60"/>
      <c r="Q46" s="147"/>
      <c r="S46" s="95"/>
      <c r="T46" s="95"/>
      <c r="U46" s="95"/>
      <c r="V46" s="95"/>
      <c r="W46" s="95"/>
      <c r="X46" s="95"/>
      <c r="Y46" s="95"/>
      <c r="Z46" s="95"/>
      <c r="AA46" s="95"/>
    </row>
    <row r="47" spans="1:27" s="314" customFormat="1" ht="20" customHeight="1">
      <c r="A47" s="322"/>
      <c r="B47" s="315"/>
      <c r="C47" s="524" t="s">
        <v>32</v>
      </c>
      <c r="D47" s="321"/>
      <c r="E47" s="518" t="s">
        <v>366</v>
      </c>
      <c r="F47" s="519"/>
      <c r="G47" s="519"/>
      <c r="H47" s="519"/>
      <c r="I47" s="519"/>
      <c r="J47" s="520"/>
      <c r="K47" s="519"/>
      <c r="L47" s="520"/>
      <c r="M47" s="521"/>
      <c r="N47" s="522"/>
      <c r="O47" s="523"/>
      <c r="P47" s="313"/>
      <c r="Q47" s="324"/>
      <c r="S47" s="316"/>
      <c r="T47" s="316"/>
      <c r="U47" s="316"/>
      <c r="V47" s="316"/>
      <c r="W47" s="316"/>
      <c r="X47" s="316"/>
      <c r="Y47" s="316"/>
      <c r="Z47" s="316"/>
      <c r="AA47" s="316"/>
    </row>
    <row r="48" spans="1:27" ht="15" customHeight="1">
      <c r="A48" s="146"/>
      <c r="B48" s="59"/>
      <c r="C48" s="204" t="s">
        <v>6</v>
      </c>
      <c r="D48" s="206"/>
      <c r="E48" s="713" t="s">
        <v>2</v>
      </c>
      <c r="F48" s="714"/>
      <c r="G48" s="714"/>
      <c r="H48" s="714"/>
      <c r="I48" s="715"/>
      <c r="J48" s="207"/>
      <c r="K48" s="320" t="s">
        <v>3</v>
      </c>
      <c r="L48" s="38"/>
      <c r="M48" s="434" t="s">
        <v>5</v>
      </c>
      <c r="N48" s="433"/>
      <c r="O48" s="434" t="s">
        <v>4</v>
      </c>
      <c r="P48" s="60"/>
      <c r="Q48" s="147"/>
      <c r="S48" s="95"/>
      <c r="T48" s="95"/>
      <c r="U48" s="95"/>
      <c r="V48" s="95"/>
      <c r="W48" s="95"/>
      <c r="X48" s="95"/>
      <c r="Y48" s="95"/>
      <c r="Z48" s="95"/>
      <c r="AA48" s="95"/>
    </row>
    <row r="49" spans="1:27" ht="14">
      <c r="A49" s="146"/>
      <c r="B49" s="59"/>
      <c r="C49" s="343" t="s">
        <v>407</v>
      </c>
      <c r="D49" s="206"/>
      <c r="E49" s="414" t="s">
        <v>319</v>
      </c>
      <c r="F49" s="689"/>
      <c r="G49" s="690"/>
      <c r="H49" s="691"/>
      <c r="I49" s="205"/>
      <c r="J49" s="205"/>
      <c r="K49" s="230"/>
      <c r="L49" s="205"/>
      <c r="M49" s="357">
        <v>375</v>
      </c>
      <c r="N49" s="415"/>
      <c r="O49" s="429">
        <f>K49*M49</f>
        <v>0</v>
      </c>
      <c r="P49" s="60"/>
      <c r="Q49" s="147"/>
      <c r="S49" s="95"/>
      <c r="T49" s="95"/>
      <c r="U49" s="95"/>
      <c r="V49" s="95"/>
      <c r="W49" s="95"/>
      <c r="X49" s="95"/>
      <c r="Y49" s="95"/>
      <c r="Z49" s="95"/>
      <c r="AA49" s="95"/>
    </row>
    <row r="50" spans="1:27" ht="15" customHeight="1">
      <c r="A50" s="146"/>
      <c r="B50" s="59"/>
      <c r="C50" s="343" t="s">
        <v>47</v>
      </c>
      <c r="D50" s="206"/>
      <c r="E50" s="414" t="s">
        <v>320</v>
      </c>
      <c r="F50" s="689"/>
      <c r="G50" s="690"/>
      <c r="H50" s="691"/>
      <c r="I50" s="343" t="s">
        <v>321</v>
      </c>
      <c r="J50" s="205"/>
      <c r="K50" s="230"/>
      <c r="L50" s="205"/>
      <c r="M50" s="357">
        <v>340</v>
      </c>
      <c r="N50" s="415"/>
      <c r="O50" s="429">
        <f t="shared" ref="O50:O76" si="1">K50*M50</f>
        <v>0</v>
      </c>
      <c r="P50" s="60"/>
      <c r="Q50" s="147"/>
      <c r="S50" s="95"/>
      <c r="T50" s="95"/>
      <c r="U50" s="95"/>
      <c r="V50" s="95"/>
      <c r="W50" s="95"/>
      <c r="X50" s="95"/>
      <c r="Y50" s="95"/>
      <c r="Z50" s="95"/>
      <c r="AA50" s="95"/>
    </row>
    <row r="51" spans="1:27" ht="15" customHeight="1">
      <c r="A51" s="146"/>
      <c r="B51" s="59"/>
      <c r="C51" s="343" t="s">
        <v>48</v>
      </c>
      <c r="D51" s="206"/>
      <c r="E51" s="414" t="s">
        <v>322</v>
      </c>
      <c r="F51" s="689"/>
      <c r="G51" s="690"/>
      <c r="H51" s="691"/>
      <c r="I51" s="343" t="s">
        <v>321</v>
      </c>
      <c r="J51" s="205"/>
      <c r="K51" s="230"/>
      <c r="L51" s="205"/>
      <c r="M51" s="357">
        <v>340</v>
      </c>
      <c r="N51" s="415"/>
      <c r="O51" s="429">
        <f t="shared" si="1"/>
        <v>0</v>
      </c>
      <c r="P51" s="60"/>
      <c r="Q51" s="147"/>
      <c r="S51" s="95"/>
      <c r="T51" s="95"/>
      <c r="U51" s="95"/>
      <c r="V51" s="95"/>
      <c r="W51" s="95"/>
      <c r="X51" s="95"/>
      <c r="Y51" s="95"/>
      <c r="Z51" s="95"/>
      <c r="AA51" s="95"/>
    </row>
    <row r="52" spans="1:27" ht="25" customHeight="1">
      <c r="A52" s="146"/>
      <c r="B52" s="59"/>
      <c r="C52" s="343" t="s">
        <v>77</v>
      </c>
      <c r="D52" s="206"/>
      <c r="E52" s="414" t="s">
        <v>323</v>
      </c>
      <c r="F52" s="689"/>
      <c r="G52" s="690"/>
      <c r="H52" s="691"/>
      <c r="I52" s="414" t="s">
        <v>324</v>
      </c>
      <c r="J52" s="205"/>
      <c r="K52" s="230"/>
      <c r="L52" s="205"/>
      <c r="M52" s="357">
        <v>358</v>
      </c>
      <c r="N52" s="415"/>
      <c r="O52" s="429">
        <f t="shared" si="1"/>
        <v>0</v>
      </c>
      <c r="P52" s="60"/>
      <c r="Q52" s="147"/>
      <c r="S52" s="95"/>
      <c r="T52" s="95"/>
      <c r="U52" s="95"/>
      <c r="V52" s="95"/>
      <c r="W52" s="95"/>
      <c r="X52" s="95"/>
      <c r="Y52" s="95"/>
      <c r="Z52" s="95"/>
      <c r="AA52" s="95"/>
    </row>
    <row r="53" spans="1:27" ht="14">
      <c r="A53" s="146"/>
      <c r="B53" s="59"/>
      <c r="C53" s="343" t="s">
        <v>97</v>
      </c>
      <c r="D53" s="206"/>
      <c r="E53" s="414" t="s">
        <v>325</v>
      </c>
      <c r="F53" s="689"/>
      <c r="G53" s="690"/>
      <c r="H53" s="691"/>
      <c r="I53" s="343" t="s">
        <v>321</v>
      </c>
      <c r="J53" s="205"/>
      <c r="K53" s="230"/>
      <c r="L53" s="205"/>
      <c r="M53" s="357">
        <v>358</v>
      </c>
      <c r="N53" s="415"/>
      <c r="O53" s="429">
        <f t="shared" si="1"/>
        <v>0</v>
      </c>
      <c r="P53" s="60"/>
      <c r="Q53" s="147"/>
      <c r="S53" s="95"/>
      <c r="T53" s="95"/>
      <c r="U53" s="95"/>
      <c r="V53" s="95"/>
      <c r="W53" s="95"/>
      <c r="X53" s="95"/>
      <c r="Y53" s="95"/>
      <c r="Z53" s="95"/>
      <c r="AA53" s="95"/>
    </row>
    <row r="54" spans="1:27" ht="14">
      <c r="A54" s="146"/>
      <c r="B54" s="59"/>
      <c r="C54" s="343" t="s">
        <v>326</v>
      </c>
      <c r="D54" s="206"/>
      <c r="E54" s="414" t="s">
        <v>327</v>
      </c>
      <c r="F54" s="689"/>
      <c r="G54" s="690"/>
      <c r="H54" s="691"/>
      <c r="I54" s="205" t="s">
        <v>352</v>
      </c>
      <c r="J54" s="205"/>
      <c r="K54" s="230"/>
      <c r="L54" s="205"/>
      <c r="M54" s="357">
        <v>358</v>
      </c>
      <c r="N54" s="415"/>
      <c r="O54" s="429">
        <f t="shared" si="1"/>
        <v>0</v>
      </c>
      <c r="P54" s="60"/>
      <c r="Q54" s="147"/>
      <c r="S54" s="95"/>
      <c r="T54" s="95"/>
      <c r="U54" s="95"/>
      <c r="V54" s="95"/>
      <c r="W54" s="95"/>
      <c r="X54" s="95"/>
      <c r="Y54" s="95"/>
      <c r="Z54" s="95"/>
      <c r="AA54" s="95"/>
    </row>
    <row r="55" spans="1:27" ht="14">
      <c r="A55" s="146"/>
      <c r="B55" s="59"/>
      <c r="C55" s="343" t="s">
        <v>78</v>
      </c>
      <c r="D55" s="206"/>
      <c r="E55" s="414" t="s">
        <v>81</v>
      </c>
      <c r="F55" s="689"/>
      <c r="G55" s="690"/>
      <c r="H55" s="691"/>
      <c r="I55" s="205"/>
      <c r="J55" s="205"/>
      <c r="K55" s="230"/>
      <c r="L55" s="205"/>
      <c r="M55" s="357">
        <v>368</v>
      </c>
      <c r="N55" s="415"/>
      <c r="O55" s="429">
        <f t="shared" si="1"/>
        <v>0</v>
      </c>
      <c r="P55" s="60"/>
      <c r="Q55" s="147"/>
      <c r="S55" s="95"/>
      <c r="T55" s="95"/>
      <c r="U55" s="95"/>
      <c r="V55" s="95"/>
      <c r="W55" s="95"/>
      <c r="X55" s="95"/>
      <c r="Y55" s="95"/>
      <c r="Z55" s="95"/>
      <c r="AA55" s="95"/>
    </row>
    <row r="56" spans="1:27" ht="14">
      <c r="A56" s="146"/>
      <c r="B56" s="59"/>
      <c r="C56" s="343" t="s">
        <v>79</v>
      </c>
      <c r="D56" s="206"/>
      <c r="E56" s="414" t="s">
        <v>82</v>
      </c>
      <c r="F56" s="689"/>
      <c r="G56" s="690"/>
      <c r="H56" s="691"/>
      <c r="I56" s="205"/>
      <c r="J56" s="205"/>
      <c r="K56" s="230"/>
      <c r="L56" s="205"/>
      <c r="M56" s="357">
        <v>368</v>
      </c>
      <c r="N56" s="415"/>
      <c r="O56" s="429">
        <f t="shared" si="1"/>
        <v>0</v>
      </c>
      <c r="P56" s="60"/>
      <c r="Q56" s="147"/>
      <c r="S56" s="95"/>
      <c r="T56" s="95"/>
      <c r="U56" s="95"/>
      <c r="V56" s="95"/>
      <c r="W56" s="95"/>
      <c r="X56" s="95"/>
      <c r="Y56" s="95"/>
      <c r="Z56" s="95"/>
      <c r="AA56" s="95"/>
    </row>
    <row r="57" spans="1:27" ht="14">
      <c r="A57" s="146"/>
      <c r="B57" s="59"/>
      <c r="C57" s="343" t="s">
        <v>80</v>
      </c>
      <c r="D57" s="206"/>
      <c r="E57" s="414" t="s">
        <v>83</v>
      </c>
      <c r="F57" s="689"/>
      <c r="G57" s="690"/>
      <c r="H57" s="691"/>
      <c r="I57" s="205"/>
      <c r="J57" s="205"/>
      <c r="K57" s="230"/>
      <c r="L57" s="205"/>
      <c r="M57" s="357">
        <v>465</v>
      </c>
      <c r="N57" s="415"/>
      <c r="O57" s="429">
        <f t="shared" si="1"/>
        <v>0</v>
      </c>
      <c r="P57" s="60"/>
      <c r="Q57" s="147"/>
      <c r="S57" s="95"/>
      <c r="T57" s="95"/>
      <c r="U57" s="95"/>
      <c r="V57" s="95"/>
      <c r="W57" s="95"/>
      <c r="X57" s="95"/>
      <c r="Y57" s="95"/>
      <c r="Z57" s="95"/>
      <c r="AA57" s="95"/>
    </row>
    <row r="58" spans="1:27" ht="15" customHeight="1">
      <c r="A58" s="146"/>
      <c r="B58" s="59"/>
      <c r="C58" s="343" t="s">
        <v>328</v>
      </c>
      <c r="D58" s="206"/>
      <c r="E58" s="414" t="s">
        <v>329</v>
      </c>
      <c r="F58" s="689"/>
      <c r="G58" s="690"/>
      <c r="H58" s="691"/>
      <c r="I58" s="205"/>
      <c r="J58" s="205"/>
      <c r="K58" s="230"/>
      <c r="L58" s="205"/>
      <c r="M58" s="357">
        <v>465</v>
      </c>
      <c r="N58" s="415"/>
      <c r="O58" s="429">
        <f t="shared" si="1"/>
        <v>0</v>
      </c>
      <c r="P58" s="60"/>
      <c r="Q58" s="147"/>
      <c r="S58" s="95"/>
      <c r="T58" s="95"/>
      <c r="U58" s="95"/>
      <c r="V58" s="95"/>
      <c r="W58" s="95"/>
      <c r="X58" s="95"/>
      <c r="Y58" s="95"/>
      <c r="Z58" s="95"/>
      <c r="AA58" s="95"/>
    </row>
    <row r="59" spans="1:27" ht="14">
      <c r="A59" s="146"/>
      <c r="B59" s="59"/>
      <c r="C59" s="343" t="s">
        <v>49</v>
      </c>
      <c r="D59" s="206"/>
      <c r="E59" s="414" t="s">
        <v>330</v>
      </c>
      <c r="F59" s="689"/>
      <c r="G59" s="690"/>
      <c r="H59" s="691"/>
      <c r="I59" s="343" t="s">
        <v>331</v>
      </c>
      <c r="J59" s="205"/>
      <c r="K59" s="230"/>
      <c r="L59" s="205"/>
      <c r="M59" s="357">
        <v>340</v>
      </c>
      <c r="N59" s="415"/>
      <c r="O59" s="429">
        <f t="shared" si="1"/>
        <v>0</v>
      </c>
      <c r="P59" s="60"/>
      <c r="Q59" s="147"/>
      <c r="S59" s="95"/>
      <c r="T59" s="95"/>
      <c r="U59" s="95"/>
      <c r="V59" s="95"/>
      <c r="W59" s="95"/>
      <c r="X59" s="95"/>
      <c r="Y59" s="95"/>
      <c r="Z59" s="95"/>
      <c r="AA59" s="95"/>
    </row>
    <row r="60" spans="1:27" ht="14">
      <c r="A60" s="146"/>
      <c r="B60" s="59"/>
      <c r="C60" s="343" t="s">
        <v>50</v>
      </c>
      <c r="D60" s="206"/>
      <c r="E60" s="414" t="s">
        <v>332</v>
      </c>
      <c r="F60" s="689"/>
      <c r="G60" s="690"/>
      <c r="H60" s="691"/>
      <c r="I60" s="343" t="s">
        <v>331</v>
      </c>
      <c r="J60" s="205"/>
      <c r="K60" s="230"/>
      <c r="L60" s="205"/>
      <c r="M60" s="357">
        <v>288</v>
      </c>
      <c r="N60" s="415"/>
      <c r="O60" s="429">
        <f t="shared" si="1"/>
        <v>0</v>
      </c>
      <c r="P60" s="60"/>
      <c r="Q60" s="147"/>
      <c r="S60" s="95"/>
      <c r="T60" s="95"/>
      <c r="U60" s="95"/>
      <c r="V60" s="95"/>
      <c r="W60" s="95"/>
      <c r="X60" s="95"/>
      <c r="Y60" s="95"/>
      <c r="Z60" s="95"/>
      <c r="AA60" s="95"/>
    </row>
    <row r="61" spans="1:27" ht="14">
      <c r="A61" s="146"/>
      <c r="B61" s="59"/>
      <c r="C61" s="343" t="s">
        <v>51</v>
      </c>
      <c r="D61" s="206"/>
      <c r="E61" s="414" t="s">
        <v>351</v>
      </c>
      <c r="F61" s="689"/>
      <c r="G61" s="690"/>
      <c r="H61" s="691"/>
      <c r="I61" s="343" t="s">
        <v>331</v>
      </c>
      <c r="J61" s="205"/>
      <c r="K61" s="230"/>
      <c r="L61" s="205"/>
      <c r="M61" s="357">
        <v>390</v>
      </c>
      <c r="N61" s="415"/>
      <c r="O61" s="429">
        <f t="shared" si="1"/>
        <v>0</v>
      </c>
      <c r="P61" s="60"/>
      <c r="Q61" s="147"/>
      <c r="S61" s="95"/>
      <c r="T61" s="95"/>
      <c r="U61" s="95"/>
      <c r="V61" s="95"/>
      <c r="W61" s="95"/>
      <c r="X61" s="95"/>
      <c r="Y61" s="95"/>
      <c r="Z61" s="95"/>
      <c r="AA61" s="95"/>
    </row>
    <row r="62" spans="1:27" ht="14">
      <c r="A62" s="146"/>
      <c r="B62" s="59"/>
      <c r="C62" s="343" t="s">
        <v>333</v>
      </c>
      <c r="D62" s="206"/>
      <c r="E62" s="414" t="s">
        <v>401</v>
      </c>
      <c r="F62" s="689"/>
      <c r="G62" s="690"/>
      <c r="H62" s="691"/>
      <c r="I62" s="205" t="s">
        <v>402</v>
      </c>
      <c r="J62" s="205"/>
      <c r="K62" s="230"/>
      <c r="L62" s="205"/>
      <c r="M62" s="357">
        <v>185</v>
      </c>
      <c r="N62" s="415"/>
      <c r="O62" s="429">
        <f t="shared" si="1"/>
        <v>0</v>
      </c>
      <c r="P62" s="60"/>
      <c r="Q62" s="147"/>
      <c r="S62" s="95"/>
      <c r="T62" s="95"/>
      <c r="U62" s="95"/>
      <c r="V62" s="95"/>
      <c r="W62" s="95"/>
      <c r="X62" s="95"/>
      <c r="Y62" s="95"/>
      <c r="Z62" s="95"/>
      <c r="AA62" s="95"/>
    </row>
    <row r="63" spans="1:27" ht="28">
      <c r="A63" s="146"/>
      <c r="B63" s="59"/>
      <c r="C63" s="343" t="s">
        <v>52</v>
      </c>
      <c r="D63" s="206"/>
      <c r="E63" s="414" t="s">
        <v>334</v>
      </c>
      <c r="F63" s="689"/>
      <c r="G63" s="690"/>
      <c r="H63" s="691"/>
      <c r="I63" s="343" t="s">
        <v>335</v>
      </c>
      <c r="J63" s="205"/>
      <c r="K63" s="230"/>
      <c r="L63" s="205"/>
      <c r="M63" s="357">
        <v>200</v>
      </c>
      <c r="N63" s="415"/>
      <c r="O63" s="429">
        <f t="shared" si="1"/>
        <v>0</v>
      </c>
      <c r="P63" s="60"/>
      <c r="Q63" s="147"/>
      <c r="S63" s="95"/>
      <c r="T63" s="95"/>
      <c r="U63" s="95"/>
      <c r="V63" s="95"/>
      <c r="W63" s="95"/>
      <c r="X63" s="95"/>
      <c r="Y63" s="95"/>
      <c r="Z63" s="95"/>
      <c r="AA63" s="95"/>
    </row>
    <row r="64" spans="1:27" ht="28">
      <c r="A64" s="146"/>
      <c r="B64" s="59"/>
      <c r="C64" s="343" t="s">
        <v>53</v>
      </c>
      <c r="D64" s="206"/>
      <c r="E64" s="414" t="s">
        <v>336</v>
      </c>
      <c r="F64" s="689"/>
      <c r="G64" s="690"/>
      <c r="H64" s="691"/>
      <c r="I64" s="343" t="s">
        <v>335</v>
      </c>
      <c r="J64" s="205"/>
      <c r="K64" s="230"/>
      <c r="L64" s="205"/>
      <c r="M64" s="357">
        <v>200</v>
      </c>
      <c r="N64" s="415"/>
      <c r="O64" s="429">
        <f t="shared" si="1"/>
        <v>0</v>
      </c>
      <c r="P64" s="60"/>
      <c r="Q64" s="147"/>
      <c r="S64" s="95"/>
      <c r="T64" s="95"/>
      <c r="U64" s="95"/>
      <c r="V64" s="95"/>
      <c r="W64" s="95"/>
      <c r="X64" s="95"/>
      <c r="Y64" s="95"/>
      <c r="Z64" s="95"/>
      <c r="AA64" s="95"/>
    </row>
    <row r="65" spans="1:27" ht="14">
      <c r="A65" s="146"/>
      <c r="B65" s="59"/>
      <c r="C65" s="343" t="s">
        <v>337</v>
      </c>
      <c r="D65" s="206"/>
      <c r="E65" s="414" t="s">
        <v>372</v>
      </c>
      <c r="F65" s="689"/>
      <c r="G65" s="690"/>
      <c r="H65" s="691"/>
      <c r="I65" s="343" t="s">
        <v>353</v>
      </c>
      <c r="J65" s="205"/>
      <c r="K65" s="230"/>
      <c r="L65" s="205"/>
      <c r="M65" s="357">
        <v>200</v>
      </c>
      <c r="N65" s="415"/>
      <c r="O65" s="429">
        <f t="shared" si="1"/>
        <v>0</v>
      </c>
      <c r="P65" s="60"/>
      <c r="Q65" s="147"/>
      <c r="S65" s="95"/>
      <c r="T65" s="95"/>
      <c r="U65" s="95"/>
      <c r="V65" s="95"/>
      <c r="W65" s="95"/>
      <c r="X65" s="95"/>
      <c r="Y65" s="95"/>
      <c r="Z65" s="95"/>
      <c r="AA65" s="95"/>
    </row>
    <row r="66" spans="1:27" ht="15" customHeight="1">
      <c r="A66" s="146"/>
      <c r="B66" s="59"/>
      <c r="C66" s="343" t="s">
        <v>54</v>
      </c>
      <c r="D66" s="206"/>
      <c r="E66" s="414" t="s">
        <v>338</v>
      </c>
      <c r="F66" s="689"/>
      <c r="G66" s="690"/>
      <c r="H66" s="691"/>
      <c r="I66" s="343" t="s">
        <v>335</v>
      </c>
      <c r="J66" s="205"/>
      <c r="K66" s="230"/>
      <c r="L66" s="205"/>
      <c r="M66" s="357">
        <v>264</v>
      </c>
      <c r="N66" s="415"/>
      <c r="O66" s="429">
        <f t="shared" si="1"/>
        <v>0</v>
      </c>
      <c r="P66" s="60"/>
      <c r="Q66" s="147"/>
      <c r="S66" s="95"/>
      <c r="T66" s="95"/>
      <c r="U66" s="95"/>
      <c r="V66" s="95"/>
      <c r="W66" s="95"/>
      <c r="X66" s="95"/>
      <c r="Y66" s="95"/>
      <c r="Z66" s="95"/>
      <c r="AA66" s="95"/>
    </row>
    <row r="67" spans="1:27" ht="15" customHeight="1">
      <c r="A67" s="146"/>
      <c r="B67" s="59"/>
      <c r="C67" s="343" t="s">
        <v>339</v>
      </c>
      <c r="D67" s="206"/>
      <c r="E67" s="414" t="s">
        <v>340</v>
      </c>
      <c r="F67" s="689"/>
      <c r="G67" s="690"/>
      <c r="H67" s="691"/>
      <c r="I67" s="343" t="s">
        <v>335</v>
      </c>
      <c r="J67" s="205"/>
      <c r="K67" s="230"/>
      <c r="L67" s="205"/>
      <c r="M67" s="357">
        <v>390</v>
      </c>
      <c r="N67" s="415"/>
      <c r="O67" s="429">
        <f t="shared" si="1"/>
        <v>0</v>
      </c>
      <c r="P67" s="60"/>
      <c r="Q67" s="147"/>
      <c r="S67" s="95"/>
      <c r="T67" s="95"/>
      <c r="U67" s="95"/>
      <c r="V67" s="95"/>
      <c r="W67" s="95"/>
      <c r="X67" s="95"/>
      <c r="Y67" s="95"/>
      <c r="Z67" s="95"/>
      <c r="AA67" s="95"/>
    </row>
    <row r="68" spans="1:27" ht="15" customHeight="1">
      <c r="A68" s="146"/>
      <c r="B68" s="59"/>
      <c r="C68" s="343" t="s">
        <v>55</v>
      </c>
      <c r="D68" s="206"/>
      <c r="E68" s="414" t="s">
        <v>341</v>
      </c>
      <c r="F68" s="689"/>
      <c r="G68" s="690"/>
      <c r="H68" s="691"/>
      <c r="I68" s="343" t="s">
        <v>342</v>
      </c>
      <c r="J68" s="205"/>
      <c r="K68" s="230"/>
      <c r="L68" s="205"/>
      <c r="M68" s="357">
        <v>253</v>
      </c>
      <c r="N68" s="415"/>
      <c r="O68" s="429">
        <f>K68*M68</f>
        <v>0</v>
      </c>
      <c r="P68" s="60"/>
      <c r="Q68" s="147"/>
      <c r="S68" s="95"/>
      <c r="T68" s="95"/>
      <c r="U68" s="95"/>
      <c r="V68" s="95"/>
      <c r="W68" s="95"/>
      <c r="X68" s="95"/>
      <c r="Y68" s="95"/>
      <c r="Z68" s="95"/>
      <c r="AA68" s="95"/>
    </row>
    <row r="69" spans="1:27" ht="14">
      <c r="A69" s="146"/>
      <c r="B69" s="59"/>
      <c r="C69" s="343" t="s">
        <v>56</v>
      </c>
      <c r="D69" s="206"/>
      <c r="E69" s="414" t="s">
        <v>343</v>
      </c>
      <c r="F69" s="689"/>
      <c r="G69" s="690"/>
      <c r="H69" s="691"/>
      <c r="I69" s="343" t="s">
        <v>344</v>
      </c>
      <c r="J69" s="205"/>
      <c r="K69" s="230"/>
      <c r="L69" s="205"/>
      <c r="M69" s="357">
        <v>296</v>
      </c>
      <c r="N69" s="415"/>
      <c r="O69" s="429">
        <f t="shared" si="1"/>
        <v>0</v>
      </c>
      <c r="P69" s="60"/>
      <c r="Q69" s="147"/>
      <c r="S69" s="95"/>
      <c r="T69" s="95"/>
      <c r="U69" s="95"/>
      <c r="V69" s="95"/>
      <c r="W69" s="95"/>
      <c r="X69" s="95"/>
      <c r="Y69" s="95"/>
      <c r="Z69" s="95"/>
      <c r="AA69" s="95"/>
    </row>
    <row r="70" spans="1:27" ht="15" customHeight="1">
      <c r="A70" s="146"/>
      <c r="B70" s="59"/>
      <c r="C70" s="343" t="s">
        <v>57</v>
      </c>
      <c r="D70" s="206"/>
      <c r="E70" s="414" t="s">
        <v>345</v>
      </c>
      <c r="F70" s="689"/>
      <c r="G70" s="690"/>
      <c r="H70" s="691"/>
      <c r="I70" s="205" t="s">
        <v>342</v>
      </c>
      <c r="J70" s="205"/>
      <c r="K70" s="230"/>
      <c r="L70" s="205"/>
      <c r="M70" s="357">
        <v>350</v>
      </c>
      <c r="N70" s="415"/>
      <c r="O70" s="429">
        <f t="shared" si="1"/>
        <v>0</v>
      </c>
      <c r="P70" s="60"/>
      <c r="Q70" s="147"/>
      <c r="S70" s="95"/>
      <c r="T70" s="95"/>
      <c r="U70" s="95"/>
      <c r="V70" s="95"/>
      <c r="W70" s="95"/>
      <c r="X70" s="95"/>
      <c r="Y70" s="95"/>
      <c r="Z70" s="95"/>
      <c r="AA70" s="95"/>
    </row>
    <row r="71" spans="1:27" ht="28">
      <c r="A71" s="146"/>
      <c r="B71" s="59"/>
      <c r="C71" s="343" t="s">
        <v>58</v>
      </c>
      <c r="D71" s="206"/>
      <c r="E71" s="414" t="s">
        <v>346</v>
      </c>
      <c r="F71" s="689"/>
      <c r="G71" s="690"/>
      <c r="H71" s="691"/>
      <c r="I71" s="205"/>
      <c r="J71" s="205"/>
      <c r="K71" s="230"/>
      <c r="L71" s="205"/>
      <c r="M71" s="357">
        <v>688</v>
      </c>
      <c r="N71" s="415"/>
      <c r="O71" s="429">
        <f t="shared" si="1"/>
        <v>0</v>
      </c>
      <c r="P71" s="60"/>
      <c r="Q71" s="147"/>
      <c r="S71" s="95"/>
      <c r="T71" s="95"/>
      <c r="U71" s="95"/>
      <c r="V71" s="95"/>
      <c r="W71" s="95"/>
      <c r="X71" s="95"/>
      <c r="Y71" s="95"/>
      <c r="Z71" s="95"/>
      <c r="AA71" s="95"/>
    </row>
    <row r="72" spans="1:27" ht="28">
      <c r="A72" s="146"/>
      <c r="B72" s="59"/>
      <c r="C72" s="343" t="s">
        <v>347</v>
      </c>
      <c r="D72" s="207"/>
      <c r="E72" s="414" t="s">
        <v>348</v>
      </c>
      <c r="F72" s="689"/>
      <c r="G72" s="690"/>
      <c r="H72" s="691"/>
      <c r="I72" s="205" t="s">
        <v>402</v>
      </c>
      <c r="J72" s="205"/>
      <c r="K72" s="230"/>
      <c r="L72" s="205"/>
      <c r="M72" s="357">
        <v>206</v>
      </c>
      <c r="N72" s="415"/>
      <c r="O72" s="429">
        <f t="shared" si="1"/>
        <v>0</v>
      </c>
      <c r="P72" s="60"/>
      <c r="Q72" s="147"/>
      <c r="S72" s="95"/>
      <c r="T72" s="95"/>
      <c r="U72" s="95"/>
      <c r="V72" s="95"/>
      <c r="W72" s="95"/>
      <c r="X72" s="95"/>
      <c r="Y72" s="95"/>
      <c r="Z72" s="95"/>
      <c r="AA72" s="95"/>
    </row>
    <row r="73" spans="1:27" ht="14">
      <c r="A73" s="146"/>
      <c r="B73" s="59"/>
      <c r="C73" s="343" t="s">
        <v>403</v>
      </c>
      <c r="D73" s="207"/>
      <c r="E73" s="414" t="s">
        <v>404</v>
      </c>
      <c r="F73" s="689"/>
      <c r="G73" s="690"/>
      <c r="H73" s="691"/>
      <c r="I73" s="205"/>
      <c r="J73" s="205"/>
      <c r="K73" s="230"/>
      <c r="L73" s="205"/>
      <c r="M73" s="357"/>
      <c r="N73" s="415"/>
      <c r="O73" s="429">
        <f t="shared" si="1"/>
        <v>0</v>
      </c>
      <c r="P73" s="60"/>
      <c r="Q73" s="147"/>
      <c r="S73" s="95"/>
      <c r="T73" s="95"/>
      <c r="U73" s="95"/>
      <c r="V73" s="95"/>
      <c r="W73" s="95"/>
      <c r="X73" s="95"/>
      <c r="Y73" s="95"/>
      <c r="Z73" s="95"/>
      <c r="AA73" s="95"/>
    </row>
    <row r="74" spans="1:27" ht="15" customHeight="1">
      <c r="A74" s="146"/>
      <c r="B74" s="59"/>
      <c r="C74" s="343" t="s">
        <v>59</v>
      </c>
      <c r="D74" s="207"/>
      <c r="E74" s="414" t="s">
        <v>349</v>
      </c>
      <c r="F74" s="689"/>
      <c r="G74" s="690"/>
      <c r="H74" s="691"/>
      <c r="I74" s="205"/>
      <c r="J74" s="205"/>
      <c r="K74" s="230"/>
      <c r="L74" s="205"/>
      <c r="M74" s="357">
        <v>224</v>
      </c>
      <c r="N74" s="415"/>
      <c r="O74" s="429">
        <f t="shared" si="1"/>
        <v>0</v>
      </c>
      <c r="P74" s="60"/>
      <c r="Q74" s="147"/>
      <c r="S74" s="95"/>
      <c r="T74" s="95"/>
      <c r="U74" s="95"/>
      <c r="V74" s="95"/>
      <c r="W74" s="95"/>
      <c r="X74" s="95"/>
      <c r="Y74" s="95"/>
      <c r="Z74" s="95"/>
      <c r="AA74" s="95"/>
    </row>
    <row r="75" spans="1:27" ht="15" customHeight="1">
      <c r="A75" s="146"/>
      <c r="B75" s="59"/>
      <c r="C75" s="343" t="s">
        <v>60</v>
      </c>
      <c r="D75" s="207"/>
      <c r="E75" s="414" t="s">
        <v>350</v>
      </c>
      <c r="F75" s="689"/>
      <c r="G75" s="690"/>
      <c r="H75" s="691"/>
      <c r="I75" s="205"/>
      <c r="J75" s="205"/>
      <c r="K75" s="230"/>
      <c r="L75" s="205"/>
      <c r="M75" s="357">
        <v>200</v>
      </c>
      <c r="N75" s="415"/>
      <c r="O75" s="429">
        <f t="shared" si="1"/>
        <v>0</v>
      </c>
      <c r="P75" s="60"/>
      <c r="Q75" s="147"/>
      <c r="S75" s="95"/>
      <c r="T75" s="95"/>
      <c r="U75" s="95"/>
      <c r="V75" s="95"/>
      <c r="W75" s="95"/>
      <c r="X75" s="95"/>
      <c r="Y75" s="95"/>
      <c r="Z75" s="95"/>
      <c r="AA75" s="95"/>
    </row>
    <row r="76" spans="1:27" ht="15" customHeight="1">
      <c r="A76" s="146"/>
      <c r="B76" s="59"/>
      <c r="C76" s="343" t="s">
        <v>405</v>
      </c>
      <c r="D76" s="207"/>
      <c r="E76" s="414" t="s">
        <v>406</v>
      </c>
      <c r="F76" s="689"/>
      <c r="G76" s="690"/>
      <c r="H76" s="691"/>
      <c r="I76" s="205" t="s">
        <v>352</v>
      </c>
      <c r="J76" s="205"/>
      <c r="K76" s="230"/>
      <c r="L76" s="205"/>
      <c r="M76" s="357">
        <v>470</v>
      </c>
      <c r="N76" s="415"/>
      <c r="O76" s="429">
        <f t="shared" si="1"/>
        <v>0</v>
      </c>
      <c r="P76" s="60"/>
      <c r="Q76" s="147"/>
      <c r="S76" s="95"/>
      <c r="T76" s="95"/>
      <c r="U76" s="95"/>
      <c r="V76" s="95"/>
      <c r="W76" s="95"/>
      <c r="X76" s="95"/>
      <c r="Y76" s="95"/>
      <c r="Z76" s="95"/>
      <c r="AA76" s="95"/>
    </row>
    <row r="77" spans="1:27" ht="15" customHeight="1">
      <c r="A77" s="146"/>
      <c r="B77" s="59"/>
      <c r="C77"/>
      <c r="D77" s="162"/>
      <c r="E77" s="284"/>
      <c r="F77" s="284"/>
      <c r="G77" s="284"/>
      <c r="H77" s="284"/>
      <c r="I77" s="284"/>
      <c r="J77" s="38"/>
      <c r="K77" s="47"/>
      <c r="L77" s="38"/>
      <c r="M77" s="440" t="s">
        <v>8</v>
      </c>
      <c r="N77" s="433"/>
      <c r="O77" s="428">
        <f>SUM(O49:O76)</f>
        <v>0</v>
      </c>
      <c r="P77" s="60"/>
      <c r="Q77" s="147"/>
      <c r="S77" s="95"/>
      <c r="T77" s="95"/>
      <c r="U77" s="95"/>
      <c r="V77" s="95"/>
      <c r="W77" s="95"/>
      <c r="X77" s="95"/>
      <c r="Y77" s="95"/>
      <c r="Z77" s="95"/>
      <c r="AA77" s="95"/>
    </row>
    <row r="78" spans="1:27" ht="28" customHeight="1">
      <c r="A78" s="146"/>
      <c r="B78" s="59"/>
      <c r="C78"/>
      <c r="D78" s="162"/>
      <c r="E78" s="692" t="s">
        <v>354</v>
      </c>
      <c r="F78" s="693"/>
      <c r="G78" s="693"/>
      <c r="H78" s="693"/>
      <c r="I78" s="693"/>
      <c r="J78" s="38"/>
      <c r="K78" s="47"/>
      <c r="L78" s="38"/>
      <c r="M78" s="440" t="s">
        <v>398</v>
      </c>
      <c r="N78" s="433"/>
      <c r="O78" s="429">
        <f>SUM(O77*15%)</f>
        <v>0</v>
      </c>
      <c r="P78" s="60"/>
      <c r="Q78" s="147"/>
      <c r="S78" s="95"/>
      <c r="T78" s="95"/>
      <c r="U78" s="95"/>
      <c r="V78" s="95"/>
      <c r="W78" s="95"/>
      <c r="X78" s="95"/>
      <c r="Y78" s="95"/>
      <c r="Z78" s="95"/>
      <c r="AA78" s="95"/>
    </row>
    <row r="79" spans="1:27" ht="15" customHeight="1" thickBot="1">
      <c r="A79" s="146"/>
      <c r="B79" s="59"/>
      <c r="C79" s="53"/>
      <c r="D79" s="53"/>
      <c r="E79" s="162"/>
      <c r="F79" s="162"/>
      <c r="G79" s="162"/>
      <c r="H79" s="162"/>
      <c r="I79" s="162"/>
      <c r="J79" s="18"/>
      <c r="K79" s="47"/>
      <c r="L79" s="18"/>
      <c r="M79" s="440" t="s">
        <v>9</v>
      </c>
      <c r="N79" s="433"/>
      <c r="O79" s="431">
        <f>SUM(O77:O78)</f>
        <v>0</v>
      </c>
      <c r="P79" s="60"/>
      <c r="Q79" s="147"/>
      <c r="S79" s="95"/>
      <c r="T79" s="95"/>
      <c r="U79" s="95"/>
      <c r="V79" s="95"/>
      <c r="W79" s="95"/>
      <c r="X79" s="95"/>
      <c r="Y79" s="95"/>
      <c r="Z79" s="95"/>
      <c r="AA79" s="95"/>
    </row>
    <row r="80" spans="1:27" ht="8" customHeight="1" thickTop="1">
      <c r="A80" s="328"/>
      <c r="B80" s="62"/>
      <c r="C80" s="96"/>
      <c r="D80" s="96"/>
      <c r="E80" s="96"/>
      <c r="F80" s="96"/>
      <c r="G80" s="96"/>
      <c r="H80" s="96"/>
      <c r="I80" s="96"/>
      <c r="J80" s="96"/>
      <c r="K80" s="96"/>
      <c r="L80" s="96"/>
      <c r="M80" s="441"/>
      <c r="N80" s="436"/>
      <c r="O80" s="437"/>
      <c r="P80" s="65"/>
      <c r="Q80" s="147"/>
    </row>
    <row r="81" spans="1:42" ht="7.75" customHeight="1">
      <c r="A81" s="146"/>
      <c r="B81" s="161"/>
      <c r="C81" s="161"/>
      <c r="D81" s="161"/>
      <c r="E81" s="161"/>
      <c r="F81" s="161"/>
      <c r="G81" s="161"/>
      <c r="H81" s="161"/>
      <c r="I81" s="161"/>
      <c r="J81" s="161"/>
      <c r="K81" s="161"/>
      <c r="L81" s="161"/>
      <c r="M81" s="385"/>
      <c r="N81" s="385"/>
      <c r="O81" s="385"/>
      <c r="P81" s="161"/>
      <c r="Q81" s="147"/>
    </row>
    <row r="82" spans="1:42" s="154" customFormat="1" ht="20" customHeight="1">
      <c r="A82" s="329"/>
      <c r="B82" s="707" t="s">
        <v>400</v>
      </c>
      <c r="C82" s="708"/>
      <c r="D82" s="708"/>
      <c r="E82" s="708"/>
      <c r="F82" s="708"/>
      <c r="G82" s="708"/>
      <c r="H82" s="708"/>
      <c r="I82" s="708"/>
      <c r="J82" s="708"/>
      <c r="K82" s="708"/>
      <c r="L82" s="708"/>
      <c r="M82" s="708"/>
      <c r="N82" s="708"/>
      <c r="O82" s="708"/>
      <c r="P82" s="709"/>
      <c r="Q82" s="330"/>
      <c r="R82" s="101"/>
      <c r="S82" s="101"/>
      <c r="T82" s="101"/>
      <c r="U82" s="101"/>
      <c r="V82" s="101"/>
    </row>
    <row r="83" spans="1:42" ht="7.75" customHeight="1">
      <c r="A83" s="281"/>
      <c r="B83" s="71"/>
      <c r="C83" s="71"/>
      <c r="D83" s="177"/>
      <c r="E83" s="71"/>
      <c r="F83" s="71"/>
      <c r="G83" s="71"/>
      <c r="H83" s="71"/>
      <c r="I83" s="71"/>
      <c r="J83" s="177"/>
      <c r="K83" s="71"/>
      <c r="L83" s="177"/>
      <c r="M83" s="398"/>
      <c r="N83" s="430"/>
      <c r="O83" s="398"/>
      <c r="P83" s="71"/>
      <c r="Q83" s="150"/>
      <c r="R83" s="71"/>
      <c r="S83" s="71"/>
      <c r="T83" s="71"/>
      <c r="U83" s="71"/>
      <c r="V83" s="71"/>
    </row>
    <row r="84" spans="1:42" ht="30" customHeight="1">
      <c r="A84" s="281"/>
      <c r="B84" s="650" t="s">
        <v>411</v>
      </c>
      <c r="C84" s="650"/>
      <c r="D84" s="650"/>
      <c r="E84" s="650"/>
      <c r="F84" s="650"/>
      <c r="G84" s="650"/>
      <c r="H84" s="650"/>
      <c r="I84" s="650"/>
      <c r="J84" s="650"/>
      <c r="K84" s="650"/>
      <c r="L84" s="650"/>
      <c r="M84" s="650"/>
      <c r="N84" s="650"/>
      <c r="O84" s="650"/>
      <c r="P84" s="650"/>
      <c r="Q84" s="331"/>
      <c r="R84" s="73"/>
      <c r="S84" s="73"/>
      <c r="T84" s="73"/>
    </row>
    <row r="85" spans="1:42" ht="4" customHeight="1" thickBot="1">
      <c r="A85" s="282"/>
      <c r="B85" s="266"/>
      <c r="C85" s="266"/>
      <c r="D85" s="266"/>
      <c r="E85" s="266"/>
      <c r="F85" s="266"/>
      <c r="G85" s="266"/>
      <c r="H85" s="266"/>
      <c r="I85" s="266"/>
      <c r="J85" s="266"/>
      <c r="K85" s="266"/>
      <c r="L85" s="266"/>
      <c r="M85" s="438"/>
      <c r="N85" s="438"/>
      <c r="O85" s="438"/>
      <c r="P85" s="266"/>
      <c r="Q85" s="152"/>
      <c r="R85" s="58"/>
      <c r="S85" s="58"/>
      <c r="T85" s="58"/>
      <c r="U85" s="58"/>
      <c r="V85" s="58"/>
    </row>
    <row r="86" spans="1:42" s="76" customFormat="1" ht="9.75" customHeight="1">
      <c r="A86" s="58"/>
      <c r="B86" s="161"/>
      <c r="C86" s="161"/>
      <c r="D86" s="161"/>
      <c r="E86" s="161"/>
      <c r="F86" s="161"/>
      <c r="G86" s="161"/>
      <c r="H86" s="161"/>
      <c r="I86" s="161"/>
      <c r="J86" s="161"/>
      <c r="K86" s="161"/>
      <c r="L86" s="161"/>
      <c r="M86" s="385"/>
      <c r="N86" s="385"/>
      <c r="O86" s="385"/>
      <c r="P86" s="161"/>
      <c r="Q86" s="161"/>
      <c r="R86" s="161"/>
      <c r="S86" s="161"/>
      <c r="T86" s="161"/>
      <c r="U86" s="161"/>
      <c r="V86" s="161"/>
      <c r="W86" s="161"/>
      <c r="X86" s="161"/>
      <c r="Y86" s="161"/>
      <c r="Z86" s="161"/>
      <c r="AA86" s="161"/>
      <c r="AC86" s="77"/>
      <c r="AD86" s="77"/>
      <c r="AE86" s="77"/>
      <c r="AF86" s="77"/>
      <c r="AG86" s="77"/>
      <c r="AH86" s="77"/>
      <c r="AI86" s="77"/>
      <c r="AJ86" s="77"/>
      <c r="AK86" s="77"/>
      <c r="AL86" s="77"/>
      <c r="AM86" s="77"/>
      <c r="AN86" s="77"/>
      <c r="AO86" s="77"/>
      <c r="AP86" s="78"/>
    </row>
  </sheetData>
  <mergeCells count="53">
    <mergeCell ref="E37:I37"/>
    <mergeCell ref="E41:I41"/>
    <mergeCell ref="E27:O27"/>
    <mergeCell ref="B2:P2"/>
    <mergeCell ref="B4:F4"/>
    <mergeCell ref="E20:I20"/>
    <mergeCell ref="E21:I21"/>
    <mergeCell ref="E18:O18"/>
    <mergeCell ref="E19:I19"/>
    <mergeCell ref="B84:P84"/>
    <mergeCell ref="E78:I78"/>
    <mergeCell ref="H4:P15"/>
    <mergeCell ref="E28:G28"/>
    <mergeCell ref="E22:I22"/>
    <mergeCell ref="C24:I25"/>
    <mergeCell ref="E43:I44"/>
    <mergeCell ref="E40:I40"/>
    <mergeCell ref="B82:P82"/>
    <mergeCell ref="E34:O34"/>
    <mergeCell ref="E35:I35"/>
    <mergeCell ref="E36:I36"/>
    <mergeCell ref="E39:I39"/>
    <mergeCell ref="E48:I48"/>
    <mergeCell ref="E38:I38"/>
    <mergeCell ref="E29:G29"/>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74:H74"/>
    <mergeCell ref="F75:H75"/>
    <mergeCell ref="F76:H76"/>
    <mergeCell ref="F69:H69"/>
    <mergeCell ref="F70:H70"/>
    <mergeCell ref="F71:H71"/>
    <mergeCell ref="F72:H72"/>
    <mergeCell ref="F73:H73"/>
  </mergeCells>
  <phoneticPr fontId="9" type="noConversion"/>
  <dataValidations count="1">
    <dataValidation type="textLength" showInputMessage="1" showErrorMessage="1" sqref="E6:E14" xr:uid="{00000000-0002-0000-0300-000000000000}">
      <formula1>1</formula1>
      <formula2>1000</formula2>
    </dataValidation>
  </dataValidations>
  <printOptions horizontalCentered="1"/>
  <pageMargins left="0.19685039370078741" right="0.19685039370078741" top="0.19685039370078741" bottom="0.19685039370078741" header="0" footer="0.19685039370078741"/>
  <pageSetup paperSize="9" scale="62"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1"/>
    <pageSetUpPr fitToPage="1"/>
  </sheetPr>
  <dimension ref="A1:AQ133"/>
  <sheetViews>
    <sheetView showGridLines="0" tabSelected="1" zoomScale="125" zoomScaleNormal="125" workbookViewId="0">
      <selection activeCell="I138" sqref="I138"/>
    </sheetView>
  </sheetViews>
  <sheetFormatPr baseColWidth="10" defaultColWidth="0" defaultRowHeight="13"/>
  <cols>
    <col min="1" max="1" width="1.796875" style="153" customWidth="1"/>
    <col min="2" max="2" width="0.796875" style="153" customWidth="1"/>
    <col min="3" max="3" width="16.796875" style="153" customWidth="1"/>
    <col min="4" max="4" width="0.796875" style="153" customWidth="1"/>
    <col min="5" max="5" width="32.59765625" style="153" customWidth="1"/>
    <col min="6" max="6" width="0.796875" style="153" customWidth="1"/>
    <col min="7" max="7" width="2.3984375" style="153" customWidth="1"/>
    <col min="8" max="8" width="1.796875" style="153" customWidth="1"/>
    <col min="9" max="9" width="42.3984375" style="153" customWidth="1"/>
    <col min="10" max="11" width="0.796875" style="153" customWidth="1"/>
    <col min="12" max="12" width="9.19921875" style="153" customWidth="1"/>
    <col min="13" max="13" width="0.796875" style="153" customWidth="1"/>
    <col min="14" max="14" width="13.19921875" style="384" customWidth="1"/>
    <col min="15" max="15" width="0.796875" style="153" customWidth="1"/>
    <col min="16" max="16" width="13.3984375" style="400" customWidth="1"/>
    <col min="17" max="17" width="0.796875" style="153" customWidth="1"/>
    <col min="18" max="18" width="1.796875" style="153" customWidth="1"/>
    <col min="19" max="19" width="2.796875" style="153" customWidth="1"/>
    <col min="20" max="16384" width="0" style="153" hidden="1"/>
  </cols>
  <sheetData>
    <row r="1" spans="1:18" ht="8" customHeight="1">
      <c r="A1" s="142"/>
      <c r="B1" s="143"/>
      <c r="C1" s="143"/>
      <c r="D1" s="143"/>
      <c r="E1" s="143"/>
      <c r="F1" s="143"/>
      <c r="G1" s="143"/>
      <c r="H1" s="143"/>
      <c r="I1" s="143"/>
      <c r="J1" s="143"/>
      <c r="K1" s="143"/>
      <c r="L1" s="143"/>
      <c r="M1" s="143"/>
      <c r="N1" s="403"/>
      <c r="O1" s="143"/>
      <c r="P1" s="404"/>
      <c r="Q1" s="144"/>
      <c r="R1" s="145"/>
    </row>
    <row r="2" spans="1:18" s="199" customFormat="1" ht="18" customHeight="1">
      <c r="A2" s="277"/>
      <c r="B2" s="741" t="s">
        <v>13</v>
      </c>
      <c r="C2" s="741"/>
      <c r="D2" s="741"/>
      <c r="E2" s="741"/>
      <c r="F2" s="741"/>
      <c r="G2" s="741"/>
      <c r="H2" s="741"/>
      <c r="I2" s="741"/>
      <c r="J2" s="741"/>
      <c r="K2" s="741"/>
      <c r="L2" s="741"/>
      <c r="M2" s="741"/>
      <c r="N2" s="741"/>
      <c r="O2" s="741"/>
      <c r="P2" s="741"/>
      <c r="Q2" s="741"/>
      <c r="R2" s="278"/>
    </row>
    <row r="3" spans="1:18" ht="7.5" customHeight="1" thickBot="1">
      <c r="A3" s="146"/>
      <c r="B3" s="161"/>
      <c r="C3" s="161"/>
      <c r="D3" s="161"/>
      <c r="E3" s="161"/>
      <c r="F3" s="161"/>
      <c r="G3" s="161"/>
      <c r="H3" s="161"/>
      <c r="I3" s="161"/>
      <c r="J3" s="161"/>
      <c r="K3" s="161"/>
      <c r="L3" s="161"/>
      <c r="M3" s="161"/>
      <c r="N3" s="376"/>
      <c r="O3" s="161"/>
      <c r="P3" s="385"/>
      <c r="Q3" s="161"/>
      <c r="R3" s="147"/>
    </row>
    <row r="4" spans="1:18" ht="16" customHeight="1">
      <c r="A4" s="146"/>
      <c r="B4" s="742" t="s">
        <v>318</v>
      </c>
      <c r="C4" s="742"/>
      <c r="D4" s="742"/>
      <c r="E4" s="742"/>
      <c r="F4" s="742"/>
      <c r="G4" s="161"/>
      <c r="H4" s="698" t="s">
        <v>147</v>
      </c>
      <c r="I4" s="699"/>
      <c r="J4" s="699"/>
      <c r="K4" s="699"/>
      <c r="L4" s="699"/>
      <c r="M4" s="699"/>
      <c r="N4" s="699"/>
      <c r="O4" s="699"/>
      <c r="P4" s="699"/>
      <c r="Q4" s="700"/>
      <c r="R4" s="148"/>
    </row>
    <row r="5" spans="1:18" ht="3.75" customHeight="1">
      <c r="A5" s="146"/>
      <c r="B5" s="88"/>
      <c r="C5" s="161"/>
      <c r="D5" s="161"/>
      <c r="E5" s="161"/>
      <c r="F5" s="161"/>
      <c r="G5" s="161"/>
      <c r="H5" s="748"/>
      <c r="I5" s="749"/>
      <c r="J5" s="749"/>
      <c r="K5" s="749"/>
      <c r="L5" s="749"/>
      <c r="M5" s="749"/>
      <c r="N5" s="749"/>
      <c r="O5" s="749"/>
      <c r="P5" s="749"/>
      <c r="Q5" s="750"/>
      <c r="R5" s="147"/>
    </row>
    <row r="6" spans="1:18" ht="15" customHeight="1">
      <c r="A6" s="146"/>
      <c r="B6" s="88"/>
      <c r="C6" s="255" t="s">
        <v>39</v>
      </c>
      <c r="D6" s="161"/>
      <c r="E6" s="285">
        <f>Summary!J12</f>
        <v>0</v>
      </c>
      <c r="F6" s="161"/>
      <c r="G6" s="161"/>
      <c r="H6" s="748"/>
      <c r="I6" s="749"/>
      <c r="J6" s="749"/>
      <c r="K6" s="749"/>
      <c r="L6" s="749"/>
      <c r="M6" s="749"/>
      <c r="N6" s="749"/>
      <c r="O6" s="749"/>
      <c r="P6" s="749"/>
      <c r="Q6" s="750"/>
      <c r="R6" s="147"/>
    </row>
    <row r="7" spans="1:18" ht="3.75" customHeight="1">
      <c r="A7" s="149"/>
      <c r="B7" s="88"/>
      <c r="C7" s="255"/>
      <c r="D7" s="161"/>
      <c r="E7" s="51"/>
      <c r="F7" s="161"/>
      <c r="G7" s="161"/>
      <c r="H7" s="748"/>
      <c r="I7" s="749"/>
      <c r="J7" s="749"/>
      <c r="K7" s="749"/>
      <c r="L7" s="749"/>
      <c r="M7" s="749"/>
      <c r="N7" s="749"/>
      <c r="O7" s="749"/>
      <c r="P7" s="749"/>
      <c r="Q7" s="750"/>
      <c r="R7" s="147"/>
    </row>
    <row r="8" spans="1:18" ht="15" customHeight="1">
      <c r="A8" s="146"/>
      <c r="B8" s="88"/>
      <c r="C8" s="255" t="s">
        <v>7</v>
      </c>
      <c r="D8" s="161"/>
      <c r="E8" s="285">
        <f>Summary!J18</f>
        <v>0</v>
      </c>
      <c r="F8" s="161"/>
      <c r="G8" s="161"/>
      <c r="H8" s="748"/>
      <c r="I8" s="749"/>
      <c r="J8" s="749"/>
      <c r="K8" s="749"/>
      <c r="L8" s="749"/>
      <c r="M8" s="749"/>
      <c r="N8" s="749"/>
      <c r="O8" s="749"/>
      <c r="P8" s="749"/>
      <c r="Q8" s="750"/>
      <c r="R8" s="147"/>
    </row>
    <row r="9" spans="1:18" ht="3.75" customHeight="1">
      <c r="A9" s="149"/>
      <c r="B9" s="88"/>
      <c r="C9" s="255"/>
      <c r="D9" s="161"/>
      <c r="E9" s="51"/>
      <c r="F9" s="46"/>
      <c r="G9" s="161"/>
      <c r="H9" s="748"/>
      <c r="I9" s="749"/>
      <c r="J9" s="749"/>
      <c r="K9" s="749"/>
      <c r="L9" s="749"/>
      <c r="M9" s="749"/>
      <c r="N9" s="749"/>
      <c r="O9" s="749"/>
      <c r="P9" s="749"/>
      <c r="Q9" s="750"/>
      <c r="R9" s="147"/>
    </row>
    <row r="10" spans="1:18" ht="15" customHeight="1">
      <c r="A10" s="146"/>
      <c r="B10" s="88"/>
      <c r="C10" s="255" t="s">
        <v>110</v>
      </c>
      <c r="D10" s="161"/>
      <c r="E10" s="80">
        <f>Summary!J20</f>
        <v>0</v>
      </c>
      <c r="F10" s="161"/>
      <c r="G10" s="161"/>
      <c r="H10" s="748"/>
      <c r="I10" s="749"/>
      <c r="J10" s="749"/>
      <c r="K10" s="749"/>
      <c r="L10" s="749"/>
      <c r="M10" s="749"/>
      <c r="N10" s="749"/>
      <c r="O10" s="749"/>
      <c r="P10" s="749"/>
      <c r="Q10" s="750"/>
      <c r="R10" s="147"/>
    </row>
    <row r="11" spans="1:18" ht="3.75" customHeight="1">
      <c r="A11" s="146"/>
      <c r="B11" s="88"/>
      <c r="C11" s="255"/>
      <c r="D11" s="161"/>
      <c r="E11" s="51"/>
      <c r="F11" s="161"/>
      <c r="G11" s="161"/>
      <c r="H11" s="748"/>
      <c r="I11" s="749"/>
      <c r="J11" s="749"/>
      <c r="K11" s="749"/>
      <c r="L11" s="749"/>
      <c r="M11" s="749"/>
      <c r="N11" s="749"/>
      <c r="O11" s="749"/>
      <c r="P11" s="749"/>
      <c r="Q11" s="750"/>
      <c r="R11" s="147"/>
    </row>
    <row r="12" spans="1:18" ht="15" customHeight="1">
      <c r="A12" s="146"/>
      <c r="B12" s="88"/>
      <c r="C12" s="255" t="s">
        <v>24</v>
      </c>
      <c r="D12" s="161"/>
      <c r="E12" s="285">
        <f>Summary!J16</f>
        <v>0</v>
      </c>
      <c r="F12" s="161"/>
      <c r="G12" s="161"/>
      <c r="H12" s="748"/>
      <c r="I12" s="749"/>
      <c r="J12" s="749"/>
      <c r="K12" s="749"/>
      <c r="L12" s="749"/>
      <c r="M12" s="749"/>
      <c r="N12" s="749"/>
      <c r="O12" s="749"/>
      <c r="P12" s="749"/>
      <c r="Q12" s="750"/>
      <c r="R12" s="147"/>
    </row>
    <row r="13" spans="1:18" ht="3.75" customHeight="1">
      <c r="A13" s="146"/>
      <c r="B13" s="88"/>
      <c r="C13" s="255"/>
      <c r="D13" s="161"/>
      <c r="E13" s="51"/>
      <c r="F13" s="161"/>
      <c r="G13" s="161"/>
      <c r="H13" s="748"/>
      <c r="I13" s="749"/>
      <c r="J13" s="749"/>
      <c r="K13" s="749"/>
      <c r="L13" s="749"/>
      <c r="M13" s="749"/>
      <c r="N13" s="749"/>
      <c r="O13" s="749"/>
      <c r="P13" s="749"/>
      <c r="Q13" s="750"/>
      <c r="R13" s="147"/>
    </row>
    <row r="14" spans="1:18" ht="15" customHeight="1">
      <c r="A14" s="146"/>
      <c r="B14" s="88"/>
      <c r="C14" s="255" t="s">
        <v>384</v>
      </c>
      <c r="D14" s="161"/>
      <c r="E14" s="499"/>
      <c r="F14" s="161"/>
      <c r="G14" s="161"/>
      <c r="H14" s="748"/>
      <c r="I14" s="749"/>
      <c r="J14" s="749"/>
      <c r="K14" s="749"/>
      <c r="L14" s="749"/>
      <c r="M14" s="749"/>
      <c r="N14" s="749"/>
      <c r="O14" s="749"/>
      <c r="P14" s="749"/>
      <c r="Q14" s="750"/>
      <c r="R14" s="147"/>
    </row>
    <row r="15" spans="1:18" ht="4" customHeight="1" thickBot="1">
      <c r="A15" s="146"/>
      <c r="B15" s="90"/>
      <c r="C15" s="91"/>
      <c r="D15" s="91"/>
      <c r="E15" s="92"/>
      <c r="F15" s="63"/>
      <c r="G15" s="161"/>
      <c r="H15" s="701"/>
      <c r="I15" s="702"/>
      <c r="J15" s="702"/>
      <c r="K15" s="702"/>
      <c r="L15" s="702"/>
      <c r="M15" s="702"/>
      <c r="N15" s="702"/>
      <c r="O15" s="702"/>
      <c r="P15" s="702"/>
      <c r="Q15" s="703"/>
      <c r="R15" s="147"/>
    </row>
    <row r="16" spans="1:18" ht="7.75" customHeight="1">
      <c r="A16" s="146"/>
      <c r="B16" s="161"/>
      <c r="C16" s="161"/>
      <c r="D16" s="161"/>
      <c r="E16" s="49"/>
      <c r="F16" s="161"/>
      <c r="G16" s="161"/>
      <c r="H16" s="161"/>
      <c r="I16" s="161"/>
      <c r="J16" s="161"/>
      <c r="K16" s="161"/>
      <c r="L16" s="161"/>
      <c r="M16" s="161"/>
      <c r="N16" s="376"/>
      <c r="O16" s="161"/>
      <c r="P16" s="386"/>
      <c r="Q16" s="161"/>
      <c r="R16" s="147"/>
    </row>
    <row r="17" spans="1:18" ht="4" customHeight="1">
      <c r="A17" s="146"/>
      <c r="B17" s="66"/>
      <c r="C17" s="67"/>
      <c r="D17" s="67"/>
      <c r="E17" s="68"/>
      <c r="F17" s="67"/>
      <c r="G17" s="67"/>
      <c r="H17" s="67"/>
      <c r="I17" s="67"/>
      <c r="J17" s="67"/>
      <c r="K17" s="67"/>
      <c r="L17" s="67"/>
      <c r="M17" s="67"/>
      <c r="N17" s="377"/>
      <c r="O17" s="67"/>
      <c r="P17" s="387"/>
      <c r="Q17" s="69"/>
      <c r="R17" s="147"/>
    </row>
    <row r="18" spans="1:18" s="199" customFormat="1" ht="18" customHeight="1">
      <c r="A18" s="277"/>
      <c r="B18" s="191"/>
      <c r="C18" s="528" t="s">
        <v>31</v>
      </c>
      <c r="D18" s="192"/>
      <c r="E18" s="743" t="s">
        <v>16</v>
      </c>
      <c r="F18" s="743"/>
      <c r="G18" s="743"/>
      <c r="H18" s="743"/>
      <c r="I18" s="743"/>
      <c r="J18" s="743"/>
      <c r="K18" s="743"/>
      <c r="L18" s="743"/>
      <c r="M18" s="743"/>
      <c r="N18" s="743"/>
      <c r="O18" s="743"/>
      <c r="P18" s="743"/>
      <c r="Q18" s="193"/>
      <c r="R18" s="278"/>
    </row>
    <row r="19" spans="1:18" ht="3.75" customHeight="1">
      <c r="A19" s="146"/>
      <c r="B19" s="59"/>
      <c r="C19" s="161"/>
      <c r="D19" s="161"/>
      <c r="E19" s="161"/>
      <c r="F19" s="161"/>
      <c r="G19" s="161"/>
      <c r="H19" s="161"/>
      <c r="I19" s="161"/>
      <c r="J19" s="161"/>
      <c r="K19" s="161"/>
      <c r="L19" s="161"/>
      <c r="M19" s="161"/>
      <c r="N19" s="376"/>
      <c r="O19" s="161"/>
      <c r="P19" s="385"/>
      <c r="Q19" s="60"/>
      <c r="R19" s="147"/>
    </row>
    <row r="20" spans="1:18" s="154" customFormat="1" ht="26.25" customHeight="1">
      <c r="A20" s="259"/>
      <c r="B20" s="41"/>
      <c r="C20" s="744" t="s">
        <v>37</v>
      </c>
      <c r="D20" s="745"/>
      <c r="E20" s="745"/>
      <c r="F20" s="745"/>
      <c r="G20" s="745"/>
      <c r="H20" s="745"/>
      <c r="I20" s="745"/>
      <c r="J20" s="745"/>
      <c r="K20" s="745"/>
      <c r="L20" s="745"/>
      <c r="M20" s="745"/>
      <c r="N20" s="745"/>
      <c r="O20" s="745"/>
      <c r="P20" s="746"/>
      <c r="Q20" s="43"/>
      <c r="R20" s="208"/>
    </row>
    <row r="21" spans="1:18" s="154" customFormat="1" ht="3.75" customHeight="1">
      <c r="A21" s="259"/>
      <c r="B21" s="41"/>
      <c r="C21" s="42"/>
      <c r="D21" s="42"/>
      <c r="E21" s="42"/>
      <c r="F21" s="42"/>
      <c r="G21" s="42"/>
      <c r="H21" s="42"/>
      <c r="I21" s="42"/>
      <c r="J21" s="42"/>
      <c r="K21" s="42"/>
      <c r="L21" s="42"/>
      <c r="M21" s="42"/>
      <c r="N21" s="378"/>
      <c r="O21" s="42"/>
      <c r="P21" s="388"/>
      <c r="Q21" s="43"/>
      <c r="R21" s="208"/>
    </row>
    <row r="22" spans="1:18" s="154" customFormat="1" ht="37" customHeight="1">
      <c r="A22" s="259"/>
      <c r="B22" s="41"/>
      <c r="C22" s="286" t="s">
        <v>6</v>
      </c>
      <c r="D22" s="210"/>
      <c r="E22" s="740" t="s">
        <v>2</v>
      </c>
      <c r="F22" s="740"/>
      <c r="G22" s="740"/>
      <c r="H22" s="740"/>
      <c r="I22" s="740"/>
      <c r="J22" s="210"/>
      <c r="K22" s="210"/>
      <c r="L22" s="211" t="s">
        <v>3</v>
      </c>
      <c r="M22" s="212"/>
      <c r="N22" s="379" t="s">
        <v>5</v>
      </c>
      <c r="O22" s="212"/>
      <c r="P22" s="389" t="s">
        <v>4</v>
      </c>
      <c r="Q22" s="43"/>
      <c r="R22" s="208"/>
    </row>
    <row r="23" spans="1:18" s="215" customFormat="1" ht="15" customHeight="1">
      <c r="A23" s="405"/>
      <c r="B23" s="213"/>
      <c r="C23" s="359"/>
      <c r="D23" s="360"/>
      <c r="E23" s="359" t="s">
        <v>74</v>
      </c>
      <c r="F23" s="360"/>
      <c r="G23" s="725"/>
      <c r="H23" s="726"/>
      <c r="I23" s="727"/>
      <c r="J23" s="360"/>
      <c r="K23" s="360"/>
      <c r="L23" s="361"/>
      <c r="M23" s="362"/>
      <c r="N23" s="363"/>
      <c r="O23" s="362"/>
      <c r="P23" s="390"/>
      <c r="Q23" s="214"/>
      <c r="R23" s="406"/>
    </row>
    <row r="24" spans="1:18" s="215" customFormat="1" ht="15" customHeight="1">
      <c r="A24" s="405"/>
      <c r="B24" s="213"/>
      <c r="C24" s="343" t="s">
        <v>149</v>
      </c>
      <c r="D24" s="203"/>
      <c r="E24" s="343" t="s">
        <v>150</v>
      </c>
      <c r="F24" s="216"/>
      <c r="G24" s="333"/>
      <c r="H24" s="334"/>
      <c r="I24" s="335"/>
      <c r="J24" s="216"/>
      <c r="K24" s="216"/>
      <c r="L24" s="217"/>
      <c r="M24" s="218"/>
      <c r="N24" s="357">
        <v>237.60000000000002</v>
      </c>
      <c r="O24" s="219"/>
      <c r="P24" s="391">
        <f>L24*N24</f>
        <v>0</v>
      </c>
      <c r="Q24" s="214"/>
      <c r="R24" s="406"/>
    </row>
    <row r="25" spans="1:18" s="215" customFormat="1" ht="15" customHeight="1">
      <c r="A25" s="405"/>
      <c r="B25" s="213"/>
      <c r="C25" s="343" t="s">
        <v>151</v>
      </c>
      <c r="D25" s="203"/>
      <c r="E25" s="343" t="s">
        <v>152</v>
      </c>
      <c r="F25" s="216"/>
      <c r="G25" s="333"/>
      <c r="H25" s="334"/>
      <c r="I25" s="335"/>
      <c r="J25" s="216"/>
      <c r="K25" s="216"/>
      <c r="L25" s="217"/>
      <c r="M25" s="218"/>
      <c r="N25" s="357">
        <v>165</v>
      </c>
      <c r="O25" s="219"/>
      <c r="P25" s="391">
        <f t="shared" ref="P25:P89" si="0">L25*N25</f>
        <v>0</v>
      </c>
      <c r="Q25" s="214"/>
      <c r="R25" s="406"/>
    </row>
    <row r="26" spans="1:18" s="215" customFormat="1" ht="15" customHeight="1">
      <c r="A26" s="405"/>
      <c r="B26" s="213"/>
      <c r="C26" s="343" t="s">
        <v>153</v>
      </c>
      <c r="D26" s="203"/>
      <c r="E26" s="343" t="s">
        <v>154</v>
      </c>
      <c r="F26" s="216"/>
      <c r="G26" s="333"/>
      <c r="H26" s="334"/>
      <c r="I26" s="335"/>
      <c r="J26" s="216"/>
      <c r="K26" s="216"/>
      <c r="L26" s="217"/>
      <c r="M26" s="218"/>
      <c r="N26" s="357">
        <v>165</v>
      </c>
      <c r="O26" s="219"/>
      <c r="P26" s="391">
        <f t="shared" si="0"/>
        <v>0</v>
      </c>
      <c r="Q26" s="214"/>
      <c r="R26" s="406"/>
    </row>
    <row r="27" spans="1:18" s="215" customFormat="1" ht="15" customHeight="1">
      <c r="A27" s="405"/>
      <c r="B27" s="213"/>
      <c r="C27" s="343" t="s">
        <v>155</v>
      </c>
      <c r="D27" s="203"/>
      <c r="E27" s="343" t="s">
        <v>156</v>
      </c>
      <c r="F27" s="216"/>
      <c r="G27" s="333"/>
      <c r="H27" s="334"/>
      <c r="I27" s="335"/>
      <c r="J27" s="216"/>
      <c r="K27" s="216"/>
      <c r="L27" s="217"/>
      <c r="M27" s="218"/>
      <c r="N27" s="357">
        <v>145.20000000000002</v>
      </c>
      <c r="O27" s="219"/>
      <c r="P27" s="391">
        <f t="shared" si="0"/>
        <v>0</v>
      </c>
      <c r="Q27" s="214"/>
      <c r="R27" s="406"/>
    </row>
    <row r="28" spans="1:18" s="215" customFormat="1" ht="15" customHeight="1">
      <c r="A28" s="405"/>
      <c r="B28" s="213"/>
      <c r="C28" s="343" t="s">
        <v>157</v>
      </c>
      <c r="D28" s="203"/>
      <c r="E28" s="343" t="s">
        <v>158</v>
      </c>
      <c r="F28" s="216"/>
      <c r="G28" s="333"/>
      <c r="H28" s="334"/>
      <c r="I28" s="335"/>
      <c r="J28" s="216"/>
      <c r="K28" s="216"/>
      <c r="L28" s="217"/>
      <c r="M28" s="218"/>
      <c r="N28" s="357">
        <v>145.20000000000002</v>
      </c>
      <c r="O28" s="219"/>
      <c r="P28" s="391">
        <f t="shared" si="0"/>
        <v>0</v>
      </c>
      <c r="Q28" s="214"/>
      <c r="R28" s="406"/>
    </row>
    <row r="29" spans="1:18" s="215" customFormat="1" ht="15" customHeight="1">
      <c r="A29" s="405"/>
      <c r="B29" s="213"/>
      <c r="C29" s="343" t="s">
        <v>159</v>
      </c>
      <c r="D29" s="203"/>
      <c r="E29" s="343" t="s">
        <v>160</v>
      </c>
      <c r="F29" s="216"/>
      <c r="G29" s="333"/>
      <c r="H29" s="334"/>
      <c r="I29" s="335"/>
      <c r="J29" s="216"/>
      <c r="K29" s="216"/>
      <c r="L29" s="217"/>
      <c r="M29" s="218"/>
      <c r="N29" s="357">
        <v>165</v>
      </c>
      <c r="O29" s="219"/>
      <c r="P29" s="391">
        <f t="shared" si="0"/>
        <v>0</v>
      </c>
      <c r="Q29" s="214"/>
      <c r="R29" s="406"/>
    </row>
    <row r="30" spans="1:18" s="215" customFormat="1" ht="15" customHeight="1">
      <c r="A30" s="405"/>
      <c r="B30" s="213"/>
      <c r="C30" s="343" t="s">
        <v>161</v>
      </c>
      <c r="D30" s="203"/>
      <c r="E30" s="343" t="s">
        <v>162</v>
      </c>
      <c r="F30" s="216"/>
      <c r="G30" s="333"/>
      <c r="H30" s="334"/>
      <c r="I30" s="335"/>
      <c r="J30" s="216"/>
      <c r="K30" s="216"/>
      <c r="L30" s="217"/>
      <c r="M30" s="218"/>
      <c r="N30" s="357">
        <v>508.20000000000005</v>
      </c>
      <c r="O30" s="219"/>
      <c r="P30" s="391">
        <f t="shared" si="0"/>
        <v>0</v>
      </c>
      <c r="Q30" s="214"/>
      <c r="R30" s="406"/>
    </row>
    <row r="31" spans="1:18" s="215" customFormat="1" ht="15" customHeight="1">
      <c r="A31" s="405"/>
      <c r="B31" s="213"/>
      <c r="C31" s="343" t="s">
        <v>163</v>
      </c>
      <c r="D31" s="203"/>
      <c r="E31" s="343" t="s">
        <v>164</v>
      </c>
      <c r="F31" s="216"/>
      <c r="G31" s="333"/>
      <c r="H31" s="334"/>
      <c r="I31" s="335"/>
      <c r="J31" s="216"/>
      <c r="K31" s="216"/>
      <c r="L31" s="217"/>
      <c r="M31" s="218"/>
      <c r="N31" s="357">
        <v>546.48</v>
      </c>
      <c r="O31" s="219"/>
      <c r="P31" s="391">
        <f t="shared" si="0"/>
        <v>0</v>
      </c>
      <c r="Q31" s="214"/>
      <c r="R31" s="406"/>
    </row>
    <row r="32" spans="1:18" s="215" customFormat="1" ht="15" customHeight="1">
      <c r="A32" s="405"/>
      <c r="B32" s="213"/>
      <c r="C32" s="343" t="s">
        <v>165</v>
      </c>
      <c r="D32" s="203"/>
      <c r="E32" s="343" t="s">
        <v>166</v>
      </c>
      <c r="F32" s="216"/>
      <c r="G32" s="333"/>
      <c r="H32" s="334"/>
      <c r="I32" s="335"/>
      <c r="J32" s="216"/>
      <c r="K32" s="216"/>
      <c r="L32" s="217"/>
      <c r="M32" s="218"/>
      <c r="N32" s="357">
        <v>546.48</v>
      </c>
      <c r="O32" s="219"/>
      <c r="P32" s="391">
        <f t="shared" si="0"/>
        <v>0</v>
      </c>
      <c r="Q32" s="214"/>
      <c r="R32" s="406"/>
    </row>
    <row r="33" spans="1:18" s="215" customFormat="1" ht="15" customHeight="1">
      <c r="A33" s="405"/>
      <c r="B33" s="213"/>
      <c r="C33" s="343" t="s">
        <v>167</v>
      </c>
      <c r="D33" s="203"/>
      <c r="E33" s="343" t="s">
        <v>168</v>
      </c>
      <c r="F33" s="216"/>
      <c r="G33" s="333"/>
      <c r="H33" s="334"/>
      <c r="I33" s="335"/>
      <c r="J33" s="216"/>
      <c r="K33" s="216"/>
      <c r="L33" s="217"/>
      <c r="M33" s="218"/>
      <c r="N33" s="357">
        <v>145.20000000000002</v>
      </c>
      <c r="O33" s="219"/>
      <c r="P33" s="391">
        <f t="shared" si="0"/>
        <v>0</v>
      </c>
      <c r="Q33" s="214"/>
      <c r="R33" s="406"/>
    </row>
    <row r="34" spans="1:18" s="215" customFormat="1" ht="15" customHeight="1">
      <c r="A34" s="405"/>
      <c r="B34" s="213"/>
      <c r="C34" s="343" t="s">
        <v>169</v>
      </c>
      <c r="D34" s="203"/>
      <c r="E34" s="343" t="s">
        <v>170</v>
      </c>
      <c r="F34" s="216"/>
      <c r="G34" s="333"/>
      <c r="H34" s="334"/>
      <c r="I34" s="335"/>
      <c r="J34" s="216"/>
      <c r="K34" s="216"/>
      <c r="L34" s="217"/>
      <c r="M34" s="218"/>
      <c r="N34" s="357">
        <v>508.20000000000005</v>
      </c>
      <c r="O34" s="219"/>
      <c r="P34" s="391">
        <f t="shared" si="0"/>
        <v>0</v>
      </c>
      <c r="Q34" s="214"/>
      <c r="R34" s="406"/>
    </row>
    <row r="35" spans="1:18" s="215" customFormat="1" ht="15" customHeight="1">
      <c r="A35" s="405"/>
      <c r="B35" s="213"/>
      <c r="C35" s="343" t="s">
        <v>171</v>
      </c>
      <c r="D35" s="203"/>
      <c r="E35" s="343" t="s">
        <v>172</v>
      </c>
      <c r="F35" s="216"/>
      <c r="G35" s="333"/>
      <c r="H35" s="334"/>
      <c r="I35" s="335"/>
      <c r="J35" s="216"/>
      <c r="K35" s="216"/>
      <c r="L35" s="217"/>
      <c r="M35" s="218"/>
      <c r="N35" s="357">
        <v>244.20000000000002</v>
      </c>
      <c r="O35" s="219"/>
      <c r="P35" s="391">
        <f t="shared" si="0"/>
        <v>0</v>
      </c>
      <c r="Q35" s="214"/>
      <c r="R35" s="406"/>
    </row>
    <row r="36" spans="1:18" s="215" customFormat="1" ht="15" customHeight="1">
      <c r="A36" s="405"/>
      <c r="B36" s="213"/>
      <c r="C36" s="359"/>
      <c r="D36" s="360"/>
      <c r="E36" s="359" t="s">
        <v>173</v>
      </c>
      <c r="F36" s="360"/>
      <c r="G36" s="364"/>
      <c r="H36" s="365"/>
      <c r="I36" s="366"/>
      <c r="J36" s="360"/>
      <c r="K36" s="360"/>
      <c r="L36" s="361"/>
      <c r="M36" s="362"/>
      <c r="N36" s="363"/>
      <c r="O36" s="362"/>
      <c r="P36" s="390"/>
      <c r="Q36" s="214"/>
      <c r="R36" s="406"/>
    </row>
    <row r="37" spans="1:18" s="215" customFormat="1" ht="15" customHeight="1">
      <c r="A37" s="405"/>
      <c r="B37" s="213"/>
      <c r="C37" s="343" t="s">
        <v>174</v>
      </c>
      <c r="D37" s="203"/>
      <c r="E37" s="343" t="s">
        <v>175</v>
      </c>
      <c r="F37" s="216"/>
      <c r="G37" s="333"/>
      <c r="H37" s="334"/>
      <c r="I37" s="335"/>
      <c r="J37" s="216"/>
      <c r="K37" s="216"/>
      <c r="L37" s="217"/>
      <c r="M37" s="218"/>
      <c r="N37" s="357">
        <v>376.20000000000005</v>
      </c>
      <c r="O37" s="219"/>
      <c r="P37" s="391">
        <f t="shared" si="0"/>
        <v>0</v>
      </c>
      <c r="Q37" s="214"/>
      <c r="R37" s="406"/>
    </row>
    <row r="38" spans="1:18" s="215" customFormat="1" ht="15" customHeight="1">
      <c r="A38" s="405"/>
      <c r="B38" s="213"/>
      <c r="C38" s="343" t="s">
        <v>176</v>
      </c>
      <c r="D38" s="203"/>
      <c r="E38" s="343" t="s">
        <v>177</v>
      </c>
      <c r="F38" s="216"/>
      <c r="G38" s="333"/>
      <c r="H38" s="334"/>
      <c r="I38" s="335"/>
      <c r="J38" s="216"/>
      <c r="K38" s="216"/>
      <c r="L38" s="217"/>
      <c r="M38" s="218"/>
      <c r="N38" s="357">
        <v>376.20000000000005</v>
      </c>
      <c r="O38" s="219"/>
      <c r="P38" s="391">
        <f t="shared" si="0"/>
        <v>0</v>
      </c>
      <c r="Q38" s="214"/>
      <c r="R38" s="406"/>
    </row>
    <row r="39" spans="1:18" s="215" customFormat="1" ht="15" customHeight="1">
      <c r="A39" s="405"/>
      <c r="B39" s="213"/>
      <c r="C39" s="343" t="s">
        <v>178</v>
      </c>
      <c r="D39" s="203"/>
      <c r="E39" s="343" t="s">
        <v>179</v>
      </c>
      <c r="F39" s="216"/>
      <c r="G39" s="333"/>
      <c r="H39" s="334"/>
      <c r="I39" s="335"/>
      <c r="J39" s="216"/>
      <c r="K39" s="216"/>
      <c r="L39" s="217"/>
      <c r="M39" s="218"/>
      <c r="N39" s="357">
        <v>376.20000000000005</v>
      </c>
      <c r="O39" s="219"/>
      <c r="P39" s="391">
        <f t="shared" si="0"/>
        <v>0</v>
      </c>
      <c r="Q39" s="214"/>
      <c r="R39" s="406"/>
    </row>
    <row r="40" spans="1:18" s="215" customFormat="1" ht="15" customHeight="1">
      <c r="A40" s="405"/>
      <c r="B40" s="213"/>
      <c r="C40" s="343" t="s">
        <v>180</v>
      </c>
      <c r="D40" s="203"/>
      <c r="E40" s="343" t="s">
        <v>181</v>
      </c>
      <c r="F40" s="216"/>
      <c r="G40" s="333"/>
      <c r="H40" s="334"/>
      <c r="I40" s="335"/>
      <c r="J40" s="216"/>
      <c r="K40" s="216"/>
      <c r="L40" s="217"/>
      <c r="M40" s="218"/>
      <c r="N40" s="357">
        <v>389.40000000000003</v>
      </c>
      <c r="O40" s="219"/>
      <c r="P40" s="391">
        <f t="shared" si="0"/>
        <v>0</v>
      </c>
      <c r="Q40" s="214"/>
      <c r="R40" s="406"/>
    </row>
    <row r="41" spans="1:18" s="215" customFormat="1" ht="15" customHeight="1">
      <c r="A41" s="405"/>
      <c r="B41" s="213"/>
      <c r="C41" s="343" t="s">
        <v>182</v>
      </c>
      <c r="D41" s="203"/>
      <c r="E41" s="343" t="s">
        <v>183</v>
      </c>
      <c r="F41" s="216"/>
      <c r="G41" s="333"/>
      <c r="H41" s="334"/>
      <c r="I41" s="335"/>
      <c r="J41" s="216"/>
      <c r="K41" s="216"/>
      <c r="L41" s="217"/>
      <c r="M41" s="218"/>
      <c r="N41" s="357">
        <v>369.6</v>
      </c>
      <c r="O41" s="219"/>
      <c r="P41" s="391">
        <f t="shared" si="0"/>
        <v>0</v>
      </c>
      <c r="Q41" s="214"/>
      <c r="R41" s="406"/>
    </row>
    <row r="42" spans="1:18" s="215" customFormat="1" ht="15" customHeight="1">
      <c r="A42" s="405"/>
      <c r="B42" s="213"/>
      <c r="C42" s="343" t="s">
        <v>184</v>
      </c>
      <c r="D42" s="203"/>
      <c r="E42" s="343" t="s">
        <v>185</v>
      </c>
      <c r="F42" s="216"/>
      <c r="G42" s="333"/>
      <c r="H42" s="334"/>
      <c r="I42" s="335"/>
      <c r="J42" s="216"/>
      <c r="K42" s="216"/>
      <c r="L42" s="217"/>
      <c r="M42" s="218"/>
      <c r="N42" s="357">
        <v>475.20000000000005</v>
      </c>
      <c r="O42" s="219"/>
      <c r="P42" s="391">
        <f t="shared" si="0"/>
        <v>0</v>
      </c>
      <c r="Q42" s="214"/>
      <c r="R42" s="406"/>
    </row>
    <row r="43" spans="1:18" s="215" customFormat="1" ht="15" customHeight="1">
      <c r="A43" s="405"/>
      <c r="B43" s="213"/>
      <c r="C43" s="343" t="s">
        <v>186</v>
      </c>
      <c r="D43" s="203"/>
      <c r="E43" s="343" t="s">
        <v>187</v>
      </c>
      <c r="F43" s="216"/>
      <c r="G43" s="333"/>
      <c r="H43" s="334"/>
      <c r="I43" s="335"/>
      <c r="J43" s="216"/>
      <c r="K43" s="216"/>
      <c r="L43" s="217"/>
      <c r="M43" s="218"/>
      <c r="N43" s="357">
        <v>389.40000000000003</v>
      </c>
      <c r="O43" s="219"/>
      <c r="P43" s="391">
        <f t="shared" si="0"/>
        <v>0</v>
      </c>
      <c r="Q43" s="214"/>
      <c r="R43" s="406"/>
    </row>
    <row r="44" spans="1:18" s="215" customFormat="1" ht="15" customHeight="1">
      <c r="A44" s="405"/>
      <c r="B44" s="213"/>
      <c r="C44" s="359"/>
      <c r="D44" s="360"/>
      <c r="E44" s="359" t="s">
        <v>70</v>
      </c>
      <c r="F44" s="360"/>
      <c r="G44" s="364"/>
      <c r="H44" s="365"/>
      <c r="I44" s="366"/>
      <c r="J44" s="360"/>
      <c r="K44" s="360"/>
      <c r="L44" s="361"/>
      <c r="M44" s="362"/>
      <c r="N44" s="363"/>
      <c r="O44" s="362"/>
      <c r="P44" s="390"/>
      <c r="Q44" s="214"/>
      <c r="R44" s="406"/>
    </row>
    <row r="45" spans="1:18" s="215" customFormat="1" ht="15" customHeight="1">
      <c r="A45" s="405"/>
      <c r="B45" s="213"/>
      <c r="C45" s="343" t="s">
        <v>188</v>
      </c>
      <c r="D45" s="203"/>
      <c r="E45" s="343" t="s">
        <v>189</v>
      </c>
      <c r="F45" s="216"/>
      <c r="G45" s="333"/>
      <c r="H45" s="334"/>
      <c r="I45" s="335"/>
      <c r="J45" s="216"/>
      <c r="K45" s="216"/>
      <c r="L45" s="217"/>
      <c r="M45" s="218"/>
      <c r="N45" s="357">
        <v>990.00000000000011</v>
      </c>
      <c r="O45" s="219"/>
      <c r="P45" s="391">
        <f t="shared" si="0"/>
        <v>0</v>
      </c>
      <c r="Q45" s="214"/>
      <c r="R45" s="406"/>
    </row>
    <row r="46" spans="1:18" s="215" customFormat="1" ht="15" customHeight="1">
      <c r="A46" s="405"/>
      <c r="B46" s="213"/>
      <c r="C46" s="343" t="s">
        <v>190</v>
      </c>
      <c r="D46" s="203"/>
      <c r="E46" s="343" t="s">
        <v>191</v>
      </c>
      <c r="F46" s="216"/>
      <c r="G46" s="333"/>
      <c r="H46" s="334"/>
      <c r="I46" s="335"/>
      <c r="J46" s="216"/>
      <c r="K46" s="216"/>
      <c r="L46" s="217"/>
      <c r="M46" s="218"/>
      <c r="N46" s="357">
        <v>990.00000000000011</v>
      </c>
      <c r="O46" s="219"/>
      <c r="P46" s="391">
        <f t="shared" si="0"/>
        <v>0</v>
      </c>
      <c r="Q46" s="214"/>
      <c r="R46" s="406"/>
    </row>
    <row r="47" spans="1:18" s="215" customFormat="1" ht="15" customHeight="1">
      <c r="A47" s="405"/>
      <c r="B47" s="213"/>
      <c r="C47" s="343" t="s">
        <v>192</v>
      </c>
      <c r="D47" s="203"/>
      <c r="E47" s="343" t="s">
        <v>193</v>
      </c>
      <c r="F47" s="216"/>
      <c r="G47" s="333"/>
      <c r="H47" s="334"/>
      <c r="I47" s="335"/>
      <c r="J47" s="216"/>
      <c r="K47" s="216"/>
      <c r="L47" s="217"/>
      <c r="M47" s="218"/>
      <c r="N47" s="357">
        <v>726.00000000000011</v>
      </c>
      <c r="O47" s="219"/>
      <c r="P47" s="391">
        <f t="shared" si="0"/>
        <v>0</v>
      </c>
      <c r="Q47" s="214"/>
      <c r="R47" s="406"/>
    </row>
    <row r="48" spans="1:18" s="215" customFormat="1" ht="15" customHeight="1">
      <c r="A48" s="405"/>
      <c r="B48" s="213"/>
      <c r="C48" s="343" t="s">
        <v>194</v>
      </c>
      <c r="D48" s="203"/>
      <c r="E48" s="343" t="s">
        <v>195</v>
      </c>
      <c r="F48" s="216"/>
      <c r="G48" s="333"/>
      <c r="H48" s="334"/>
      <c r="I48" s="335"/>
      <c r="J48" s="216"/>
      <c r="K48" s="216"/>
      <c r="L48" s="217"/>
      <c r="M48" s="218"/>
      <c r="N48" s="357">
        <v>990.00000000000011</v>
      </c>
      <c r="O48" s="219"/>
      <c r="P48" s="391">
        <f t="shared" si="0"/>
        <v>0</v>
      </c>
      <c r="Q48" s="214"/>
      <c r="R48" s="406"/>
    </row>
    <row r="49" spans="1:18" s="215" customFormat="1" ht="15" customHeight="1">
      <c r="A49" s="405"/>
      <c r="B49" s="213"/>
      <c r="C49" s="343" t="s">
        <v>196</v>
      </c>
      <c r="D49" s="203"/>
      <c r="E49" s="343" t="s">
        <v>197</v>
      </c>
      <c r="F49" s="216"/>
      <c r="G49" s="333"/>
      <c r="H49" s="334"/>
      <c r="I49" s="335"/>
      <c r="J49" s="216"/>
      <c r="K49" s="216"/>
      <c r="L49" s="217"/>
      <c r="M49" s="218"/>
      <c r="N49" s="357">
        <v>726.00000000000011</v>
      </c>
      <c r="O49" s="219"/>
      <c r="P49" s="391">
        <f t="shared" si="0"/>
        <v>0</v>
      </c>
      <c r="Q49" s="214"/>
      <c r="R49" s="406"/>
    </row>
    <row r="50" spans="1:18" s="215" customFormat="1" ht="15" customHeight="1">
      <c r="A50" s="405"/>
      <c r="B50" s="213"/>
      <c r="C50" s="343" t="s">
        <v>198</v>
      </c>
      <c r="D50" s="203"/>
      <c r="E50" s="343" t="s">
        <v>199</v>
      </c>
      <c r="F50" s="216"/>
      <c r="G50" s="333"/>
      <c r="H50" s="334"/>
      <c r="I50" s="335"/>
      <c r="J50" s="216"/>
      <c r="K50" s="216"/>
      <c r="L50" s="217"/>
      <c r="M50" s="218"/>
      <c r="N50" s="357">
        <v>2442</v>
      </c>
      <c r="O50" s="219"/>
      <c r="P50" s="391">
        <f t="shared" si="0"/>
        <v>0</v>
      </c>
      <c r="Q50" s="214"/>
      <c r="R50" s="406"/>
    </row>
    <row r="51" spans="1:18" s="215" customFormat="1" ht="15" customHeight="1">
      <c r="A51" s="405"/>
      <c r="B51" s="213"/>
      <c r="C51" s="343" t="s">
        <v>200</v>
      </c>
      <c r="D51" s="203"/>
      <c r="E51" s="343" t="s">
        <v>201</v>
      </c>
      <c r="F51" s="216"/>
      <c r="G51" s="333"/>
      <c r="H51" s="334"/>
      <c r="I51" s="335"/>
      <c r="J51" s="216"/>
      <c r="K51" s="216"/>
      <c r="L51" s="217"/>
      <c r="M51" s="218"/>
      <c r="N51" s="357">
        <v>1650.0000000000002</v>
      </c>
      <c r="O51" s="219"/>
      <c r="P51" s="391">
        <f t="shared" si="0"/>
        <v>0</v>
      </c>
      <c r="Q51" s="214"/>
      <c r="R51" s="406"/>
    </row>
    <row r="52" spans="1:18" s="215" customFormat="1" ht="15" customHeight="1">
      <c r="A52" s="405"/>
      <c r="B52" s="213"/>
      <c r="C52" s="343" t="s">
        <v>202</v>
      </c>
      <c r="D52" s="203"/>
      <c r="E52" s="343" t="s">
        <v>203</v>
      </c>
      <c r="F52" s="216"/>
      <c r="G52" s="333"/>
      <c r="H52" s="334"/>
      <c r="I52" s="335"/>
      <c r="J52" s="216"/>
      <c r="K52" s="216"/>
      <c r="L52" s="217"/>
      <c r="M52" s="218"/>
      <c r="N52" s="357">
        <v>1650.0000000000002</v>
      </c>
      <c r="O52" s="219"/>
      <c r="P52" s="391">
        <f t="shared" si="0"/>
        <v>0</v>
      </c>
      <c r="Q52" s="214"/>
      <c r="R52" s="406"/>
    </row>
    <row r="53" spans="1:18" s="215" customFormat="1" ht="15" customHeight="1">
      <c r="A53" s="405"/>
      <c r="B53" s="213"/>
      <c r="C53" s="343" t="s">
        <v>204</v>
      </c>
      <c r="D53" s="203"/>
      <c r="E53" s="343" t="s">
        <v>205</v>
      </c>
      <c r="F53" s="216"/>
      <c r="G53" s="333"/>
      <c r="H53" s="334"/>
      <c r="I53" s="335"/>
      <c r="J53" s="216"/>
      <c r="K53" s="216"/>
      <c r="L53" s="217"/>
      <c r="M53" s="218"/>
      <c r="N53" s="357">
        <v>2574</v>
      </c>
      <c r="O53" s="219"/>
      <c r="P53" s="391">
        <f t="shared" si="0"/>
        <v>0</v>
      </c>
      <c r="Q53" s="214"/>
      <c r="R53" s="406"/>
    </row>
    <row r="54" spans="1:18" s="215" customFormat="1" ht="15" customHeight="1">
      <c r="A54" s="405"/>
      <c r="B54" s="213"/>
      <c r="C54" s="343" t="s">
        <v>206</v>
      </c>
      <c r="D54" s="203"/>
      <c r="E54" s="343" t="s">
        <v>207</v>
      </c>
      <c r="F54" s="216"/>
      <c r="G54" s="333"/>
      <c r="H54" s="334"/>
      <c r="I54" s="335"/>
      <c r="J54" s="216"/>
      <c r="K54" s="216"/>
      <c r="L54" s="217"/>
      <c r="M54" s="218"/>
      <c r="N54" s="357">
        <v>330</v>
      </c>
      <c r="O54" s="219"/>
      <c r="P54" s="391">
        <f t="shared" si="0"/>
        <v>0</v>
      </c>
      <c r="Q54" s="214"/>
      <c r="R54" s="406"/>
    </row>
    <row r="55" spans="1:18" s="215" customFormat="1" ht="15" customHeight="1">
      <c r="A55" s="405"/>
      <c r="B55" s="213"/>
      <c r="C55" s="343" t="s">
        <v>208</v>
      </c>
      <c r="D55" s="203"/>
      <c r="E55" s="343" t="s">
        <v>209</v>
      </c>
      <c r="F55" s="216"/>
      <c r="G55" s="333"/>
      <c r="H55" s="334"/>
      <c r="I55" s="335"/>
      <c r="J55" s="216"/>
      <c r="K55" s="216"/>
      <c r="L55" s="217"/>
      <c r="M55" s="218"/>
      <c r="N55" s="357">
        <v>330</v>
      </c>
      <c r="O55" s="219"/>
      <c r="P55" s="391">
        <f t="shared" si="0"/>
        <v>0</v>
      </c>
      <c r="Q55" s="214"/>
      <c r="R55" s="406"/>
    </row>
    <row r="56" spans="1:18" s="215" customFormat="1" ht="15" customHeight="1">
      <c r="A56" s="405"/>
      <c r="B56" s="213"/>
      <c r="C56" s="343" t="s">
        <v>210</v>
      </c>
      <c r="D56" s="203"/>
      <c r="E56" s="343" t="s">
        <v>211</v>
      </c>
      <c r="F56" s="216"/>
      <c r="G56" s="333"/>
      <c r="H56" s="334"/>
      <c r="I56" s="335"/>
      <c r="J56" s="216"/>
      <c r="K56" s="216"/>
      <c r="L56" s="217"/>
      <c r="M56" s="218"/>
      <c r="N56" s="357">
        <v>594</v>
      </c>
      <c r="O56" s="219"/>
      <c r="P56" s="391">
        <f t="shared" si="0"/>
        <v>0</v>
      </c>
      <c r="Q56" s="214"/>
      <c r="R56" s="406"/>
    </row>
    <row r="57" spans="1:18" s="215" customFormat="1" ht="15" customHeight="1">
      <c r="A57" s="405"/>
      <c r="B57" s="213"/>
      <c r="C57" s="359"/>
      <c r="D57" s="360"/>
      <c r="E57" s="359" t="s">
        <v>68</v>
      </c>
      <c r="F57" s="360"/>
      <c r="G57" s="364"/>
      <c r="H57" s="365"/>
      <c r="I57" s="366"/>
      <c r="J57" s="360"/>
      <c r="K57" s="360"/>
      <c r="L57" s="361"/>
      <c r="M57" s="362"/>
      <c r="N57" s="363"/>
      <c r="O57" s="362"/>
      <c r="P57" s="390"/>
      <c r="Q57" s="214"/>
      <c r="R57" s="406"/>
    </row>
    <row r="58" spans="1:18" s="215" customFormat="1" ht="15" customHeight="1">
      <c r="A58" s="405"/>
      <c r="B58" s="213"/>
      <c r="C58" s="343" t="s">
        <v>212</v>
      </c>
      <c r="D58" s="203"/>
      <c r="E58" s="343" t="s">
        <v>213</v>
      </c>
      <c r="F58" s="216"/>
      <c r="G58" s="333"/>
      <c r="H58" s="334"/>
      <c r="I58" s="335"/>
      <c r="J58" s="216"/>
      <c r="K58" s="216"/>
      <c r="L58" s="217"/>
      <c r="M58" s="218"/>
      <c r="N58" s="357">
        <v>594</v>
      </c>
      <c r="O58" s="219"/>
      <c r="P58" s="391">
        <f t="shared" si="0"/>
        <v>0</v>
      </c>
      <c r="Q58" s="214"/>
      <c r="R58" s="406"/>
    </row>
    <row r="59" spans="1:18" s="215" customFormat="1" ht="15" customHeight="1">
      <c r="A59" s="405"/>
      <c r="B59" s="213"/>
      <c r="C59" s="343" t="s">
        <v>214</v>
      </c>
      <c r="D59" s="203"/>
      <c r="E59" s="343" t="s">
        <v>215</v>
      </c>
      <c r="F59" s="216"/>
      <c r="G59" s="333"/>
      <c r="H59" s="334"/>
      <c r="I59" s="335"/>
      <c r="J59" s="216"/>
      <c r="K59" s="216"/>
      <c r="L59" s="217"/>
      <c r="M59" s="218"/>
      <c r="N59" s="357">
        <v>594</v>
      </c>
      <c r="O59" s="219"/>
      <c r="P59" s="391">
        <f t="shared" si="0"/>
        <v>0</v>
      </c>
      <c r="Q59" s="214"/>
      <c r="R59" s="406"/>
    </row>
    <row r="60" spans="1:18" s="215" customFormat="1" ht="15" customHeight="1">
      <c r="A60" s="405"/>
      <c r="B60" s="213"/>
      <c r="C60" s="343" t="s">
        <v>216</v>
      </c>
      <c r="D60" s="203"/>
      <c r="E60" s="343" t="s">
        <v>69</v>
      </c>
      <c r="F60" s="216"/>
      <c r="G60" s="333"/>
      <c r="H60" s="334"/>
      <c r="I60" s="335"/>
      <c r="J60" s="216"/>
      <c r="K60" s="216"/>
      <c r="L60" s="217"/>
      <c r="M60" s="218"/>
      <c r="N60" s="357">
        <v>594</v>
      </c>
      <c r="O60" s="219"/>
      <c r="P60" s="391">
        <f t="shared" si="0"/>
        <v>0</v>
      </c>
      <c r="Q60" s="214"/>
      <c r="R60" s="406"/>
    </row>
    <row r="61" spans="1:18" s="215" customFormat="1" ht="15" customHeight="1">
      <c r="A61" s="405"/>
      <c r="B61" s="213"/>
      <c r="C61" s="343" t="s">
        <v>217</v>
      </c>
      <c r="D61" s="203"/>
      <c r="E61" s="343" t="s">
        <v>218</v>
      </c>
      <c r="F61" s="216"/>
      <c r="G61" s="333"/>
      <c r="H61" s="334"/>
      <c r="I61" s="335"/>
      <c r="J61" s="216"/>
      <c r="K61" s="216"/>
      <c r="L61" s="217"/>
      <c r="M61" s="218"/>
      <c r="N61" s="357">
        <v>316.8</v>
      </c>
      <c r="O61" s="219"/>
      <c r="P61" s="391">
        <f t="shared" si="0"/>
        <v>0</v>
      </c>
      <c r="Q61" s="214"/>
      <c r="R61" s="406"/>
    </row>
    <row r="62" spans="1:18" s="215" customFormat="1" ht="15" customHeight="1">
      <c r="A62" s="405"/>
      <c r="B62" s="213"/>
      <c r="C62" s="343" t="s">
        <v>219</v>
      </c>
      <c r="D62" s="203"/>
      <c r="E62" s="343" t="s">
        <v>220</v>
      </c>
      <c r="F62" s="216"/>
      <c r="G62" s="333"/>
      <c r="H62" s="334"/>
      <c r="I62" s="335"/>
      <c r="J62" s="216"/>
      <c r="K62" s="216"/>
      <c r="L62" s="217"/>
      <c r="M62" s="218"/>
      <c r="N62" s="357">
        <v>316.8</v>
      </c>
      <c r="O62" s="219"/>
      <c r="P62" s="391">
        <f t="shared" si="0"/>
        <v>0</v>
      </c>
      <c r="Q62" s="214"/>
      <c r="R62" s="406"/>
    </row>
    <row r="63" spans="1:18" s="215" customFormat="1" ht="15" customHeight="1">
      <c r="A63" s="405"/>
      <c r="B63" s="213"/>
      <c r="C63" s="343" t="s">
        <v>221</v>
      </c>
      <c r="D63" s="203"/>
      <c r="E63" s="343" t="s">
        <v>222</v>
      </c>
      <c r="F63" s="216"/>
      <c r="G63" s="333"/>
      <c r="H63" s="334"/>
      <c r="I63" s="335"/>
      <c r="J63" s="216"/>
      <c r="K63" s="216"/>
      <c r="L63" s="217"/>
      <c r="M63" s="218"/>
      <c r="N63" s="357">
        <v>594</v>
      </c>
      <c r="O63" s="219"/>
      <c r="P63" s="391">
        <f t="shared" si="0"/>
        <v>0</v>
      </c>
      <c r="Q63" s="214"/>
      <c r="R63" s="406"/>
    </row>
    <row r="64" spans="1:18" s="215" customFormat="1" ht="15" customHeight="1">
      <c r="A64" s="405"/>
      <c r="B64" s="213"/>
      <c r="C64" s="359"/>
      <c r="D64" s="360"/>
      <c r="E64" s="359" t="s">
        <v>223</v>
      </c>
      <c r="F64" s="360"/>
      <c r="G64" s="364"/>
      <c r="H64" s="365"/>
      <c r="I64" s="366"/>
      <c r="J64" s="360"/>
      <c r="K64" s="360"/>
      <c r="L64" s="361"/>
      <c r="M64" s="362"/>
      <c r="N64" s="363"/>
      <c r="O64" s="362"/>
      <c r="P64" s="390"/>
      <c r="Q64" s="214"/>
      <c r="R64" s="406"/>
    </row>
    <row r="65" spans="1:18" s="215" customFormat="1" ht="15" customHeight="1">
      <c r="A65" s="405"/>
      <c r="B65" s="213"/>
      <c r="C65" s="343" t="s">
        <v>224</v>
      </c>
      <c r="D65" s="203"/>
      <c r="E65" s="343" t="s">
        <v>67</v>
      </c>
      <c r="F65" s="216"/>
      <c r="G65" s="333"/>
      <c r="H65" s="334"/>
      <c r="I65" s="335"/>
      <c r="J65" s="216"/>
      <c r="K65" s="216"/>
      <c r="L65" s="217"/>
      <c r="M65" s="218"/>
      <c r="N65" s="357">
        <v>633.6</v>
      </c>
      <c r="O65" s="219"/>
      <c r="P65" s="391">
        <f t="shared" si="0"/>
        <v>0</v>
      </c>
      <c r="Q65" s="214"/>
      <c r="R65" s="406"/>
    </row>
    <row r="66" spans="1:18" s="215" customFormat="1" ht="15" customHeight="1">
      <c r="A66" s="405"/>
      <c r="B66" s="213"/>
      <c r="C66" s="343" t="s">
        <v>225</v>
      </c>
      <c r="D66" s="203"/>
      <c r="E66" s="343" t="s">
        <v>226</v>
      </c>
      <c r="F66" s="216"/>
      <c r="G66" s="333"/>
      <c r="H66" s="334"/>
      <c r="I66" s="335"/>
      <c r="J66" s="216"/>
      <c r="K66" s="216"/>
      <c r="L66" s="217"/>
      <c r="M66" s="218"/>
      <c r="N66" s="357">
        <v>844.80000000000007</v>
      </c>
      <c r="O66" s="219"/>
      <c r="P66" s="391">
        <f t="shared" si="0"/>
        <v>0</v>
      </c>
      <c r="Q66" s="214"/>
      <c r="R66" s="406"/>
    </row>
    <row r="67" spans="1:18" s="215" customFormat="1" ht="15" customHeight="1">
      <c r="A67" s="405"/>
      <c r="B67" s="213"/>
      <c r="C67" s="343" t="s">
        <v>227</v>
      </c>
      <c r="D67" s="203"/>
      <c r="E67" s="343" t="s">
        <v>228</v>
      </c>
      <c r="F67" s="216"/>
      <c r="G67" s="333"/>
      <c r="H67" s="334"/>
      <c r="I67" s="335"/>
      <c r="J67" s="216"/>
      <c r="K67" s="216"/>
      <c r="L67" s="217"/>
      <c r="M67" s="218"/>
      <c r="N67" s="357">
        <v>633.6</v>
      </c>
      <c r="O67" s="219"/>
      <c r="P67" s="391">
        <f t="shared" si="0"/>
        <v>0</v>
      </c>
      <c r="Q67" s="214"/>
      <c r="R67" s="406"/>
    </row>
    <row r="68" spans="1:18" s="215" customFormat="1" ht="15" customHeight="1">
      <c r="A68" s="405"/>
      <c r="B68" s="213"/>
      <c r="C68" s="359"/>
      <c r="D68" s="360"/>
      <c r="E68" s="359" t="s">
        <v>229</v>
      </c>
      <c r="F68" s="360"/>
      <c r="G68" s="364"/>
      <c r="H68" s="365"/>
      <c r="I68" s="366"/>
      <c r="J68" s="360"/>
      <c r="K68" s="360"/>
      <c r="L68" s="361"/>
      <c r="M68" s="362"/>
      <c r="N68" s="363"/>
      <c r="O68" s="362"/>
      <c r="P68" s="390"/>
      <c r="Q68" s="214"/>
      <c r="R68" s="406"/>
    </row>
    <row r="69" spans="1:18" s="215" customFormat="1" ht="15" customHeight="1">
      <c r="A69" s="405"/>
      <c r="B69" s="213"/>
      <c r="C69" s="343" t="s">
        <v>230</v>
      </c>
      <c r="D69" s="203"/>
      <c r="E69" s="343" t="s">
        <v>231</v>
      </c>
      <c r="F69" s="216"/>
      <c r="G69" s="333"/>
      <c r="H69" s="334"/>
      <c r="I69" s="335"/>
      <c r="J69" s="216"/>
      <c r="K69" s="216"/>
      <c r="L69" s="217"/>
      <c r="M69" s="218"/>
      <c r="N69" s="357">
        <v>422.40000000000003</v>
      </c>
      <c r="O69" s="219"/>
      <c r="P69" s="391">
        <f t="shared" si="0"/>
        <v>0</v>
      </c>
      <c r="Q69" s="214"/>
      <c r="R69" s="406"/>
    </row>
    <row r="70" spans="1:18" s="215" customFormat="1" ht="15" customHeight="1">
      <c r="A70" s="405"/>
      <c r="B70" s="213"/>
      <c r="C70" s="343" t="s">
        <v>232</v>
      </c>
      <c r="D70" s="203"/>
      <c r="E70" s="343" t="s">
        <v>233</v>
      </c>
      <c r="F70" s="216"/>
      <c r="G70" s="333"/>
      <c r="H70" s="334"/>
      <c r="I70" s="335"/>
      <c r="J70" s="216"/>
      <c r="K70" s="216"/>
      <c r="L70" s="217"/>
      <c r="M70" s="218"/>
      <c r="N70" s="357">
        <v>422.40000000000003</v>
      </c>
      <c r="O70" s="219"/>
      <c r="P70" s="391">
        <f t="shared" si="0"/>
        <v>0</v>
      </c>
      <c r="Q70" s="214"/>
      <c r="R70" s="406"/>
    </row>
    <row r="71" spans="1:18" s="215" customFormat="1" ht="15" customHeight="1">
      <c r="A71" s="405"/>
      <c r="B71" s="213"/>
      <c r="C71" s="343" t="s">
        <v>234</v>
      </c>
      <c r="D71" s="203"/>
      <c r="E71" s="343" t="s">
        <v>235</v>
      </c>
      <c r="F71" s="216"/>
      <c r="G71" s="333"/>
      <c r="H71" s="334"/>
      <c r="I71" s="335"/>
      <c r="J71" s="216"/>
      <c r="K71" s="216"/>
      <c r="L71" s="217"/>
      <c r="M71" s="218"/>
      <c r="N71" s="357">
        <v>917.40000000000009</v>
      </c>
      <c r="O71" s="219"/>
      <c r="P71" s="391">
        <f t="shared" si="0"/>
        <v>0</v>
      </c>
      <c r="Q71" s="214"/>
      <c r="R71" s="406"/>
    </row>
    <row r="72" spans="1:18" s="215" customFormat="1" ht="15" customHeight="1">
      <c r="A72" s="405"/>
      <c r="B72" s="213"/>
      <c r="C72" s="343" t="s">
        <v>236</v>
      </c>
      <c r="D72" s="203"/>
      <c r="E72" s="343" t="s">
        <v>233</v>
      </c>
      <c r="F72" s="216"/>
      <c r="G72" s="333"/>
      <c r="H72" s="334"/>
      <c r="I72" s="335"/>
      <c r="J72" s="216"/>
      <c r="K72" s="216"/>
      <c r="L72" s="217"/>
      <c r="M72" s="218"/>
      <c r="N72" s="357">
        <v>422.40000000000003</v>
      </c>
      <c r="O72" s="219"/>
      <c r="P72" s="391">
        <f t="shared" si="0"/>
        <v>0</v>
      </c>
      <c r="Q72" s="214"/>
      <c r="R72" s="406"/>
    </row>
    <row r="73" spans="1:18" s="215" customFormat="1" ht="15" customHeight="1">
      <c r="A73" s="405"/>
      <c r="B73" s="213"/>
      <c r="C73" s="343" t="s">
        <v>237</v>
      </c>
      <c r="D73" s="203"/>
      <c r="E73" s="343" t="s">
        <v>71</v>
      </c>
      <c r="F73" s="216"/>
      <c r="G73" s="333"/>
      <c r="H73" s="334"/>
      <c r="I73" s="335"/>
      <c r="J73" s="216"/>
      <c r="K73" s="216"/>
      <c r="L73" s="217"/>
      <c r="M73" s="218"/>
      <c r="N73" s="357">
        <v>726.00000000000011</v>
      </c>
      <c r="O73" s="219"/>
      <c r="P73" s="391">
        <f t="shared" si="0"/>
        <v>0</v>
      </c>
      <c r="Q73" s="214"/>
      <c r="R73" s="406"/>
    </row>
    <row r="74" spans="1:18" s="215" customFormat="1" ht="15" customHeight="1">
      <c r="A74" s="405"/>
      <c r="B74" s="213"/>
      <c r="C74" s="343" t="s">
        <v>238</v>
      </c>
      <c r="D74" s="203"/>
      <c r="E74" s="343" t="s">
        <v>72</v>
      </c>
      <c r="F74" s="216"/>
      <c r="G74" s="333"/>
      <c r="H74" s="334"/>
      <c r="I74" s="335"/>
      <c r="J74" s="216"/>
      <c r="K74" s="216"/>
      <c r="L74" s="217"/>
      <c r="M74" s="218"/>
      <c r="N74" s="357">
        <v>594</v>
      </c>
      <c r="O74" s="219"/>
      <c r="P74" s="391">
        <f t="shared" si="0"/>
        <v>0</v>
      </c>
      <c r="Q74" s="214"/>
      <c r="R74" s="406"/>
    </row>
    <row r="75" spans="1:18" s="215" customFormat="1" ht="15" customHeight="1">
      <c r="A75" s="405"/>
      <c r="B75" s="213"/>
      <c r="C75" s="359"/>
      <c r="D75" s="360"/>
      <c r="E75" s="359" t="s">
        <v>239</v>
      </c>
      <c r="F75" s="360"/>
      <c r="G75" s="364"/>
      <c r="H75" s="365"/>
      <c r="I75" s="366"/>
      <c r="J75" s="360"/>
      <c r="K75" s="360"/>
      <c r="L75" s="361"/>
      <c r="M75" s="362"/>
      <c r="N75" s="363"/>
      <c r="O75" s="362"/>
      <c r="P75" s="390"/>
      <c r="Q75" s="214"/>
      <c r="R75" s="406"/>
    </row>
    <row r="76" spans="1:18" s="215" customFormat="1" ht="15" customHeight="1">
      <c r="A76" s="405"/>
      <c r="B76" s="213"/>
      <c r="C76" s="343" t="s">
        <v>240</v>
      </c>
      <c r="D76" s="203"/>
      <c r="E76" s="343" t="s">
        <v>241</v>
      </c>
      <c r="F76" s="216"/>
      <c r="G76" s="333"/>
      <c r="H76" s="334"/>
      <c r="I76" s="335"/>
      <c r="J76" s="216"/>
      <c r="K76" s="216"/>
      <c r="L76" s="217"/>
      <c r="M76" s="218"/>
      <c r="N76" s="357">
        <v>237.60000000000002</v>
      </c>
      <c r="O76" s="219"/>
      <c r="P76" s="391">
        <f t="shared" si="0"/>
        <v>0</v>
      </c>
      <c r="Q76" s="214"/>
      <c r="R76" s="406"/>
    </row>
    <row r="77" spans="1:18" s="215" customFormat="1" ht="15" customHeight="1">
      <c r="A77" s="405"/>
      <c r="B77" s="213"/>
      <c r="C77" s="343" t="s">
        <v>242</v>
      </c>
      <c r="D77" s="203"/>
      <c r="E77" s="343" t="s">
        <v>243</v>
      </c>
      <c r="F77" s="216"/>
      <c r="G77" s="336"/>
      <c r="H77" s="337"/>
      <c r="I77" s="338"/>
      <c r="J77" s="216"/>
      <c r="K77" s="216"/>
      <c r="L77" s="217"/>
      <c r="M77" s="218"/>
      <c r="N77" s="357">
        <v>158.4</v>
      </c>
      <c r="O77" s="218"/>
      <c r="P77" s="391">
        <f t="shared" si="0"/>
        <v>0</v>
      </c>
      <c r="Q77" s="214"/>
      <c r="R77" s="406"/>
    </row>
    <row r="78" spans="1:18" s="215" customFormat="1" ht="15" customHeight="1">
      <c r="A78" s="405"/>
      <c r="B78" s="213"/>
      <c r="C78" s="359"/>
      <c r="D78" s="360"/>
      <c r="E78" s="359" t="s">
        <v>244</v>
      </c>
      <c r="F78" s="360"/>
      <c r="G78" s="367"/>
      <c r="H78" s="368"/>
      <c r="I78" s="369"/>
      <c r="J78" s="360"/>
      <c r="K78" s="360"/>
      <c r="L78" s="361"/>
      <c r="M78" s="362"/>
      <c r="N78" s="363"/>
      <c r="O78" s="362"/>
      <c r="P78" s="390"/>
      <c r="Q78" s="214"/>
      <c r="R78" s="406"/>
    </row>
    <row r="79" spans="1:18" s="215" customFormat="1" ht="15" customHeight="1">
      <c r="A79" s="405"/>
      <c r="B79" s="220"/>
      <c r="C79" s="343" t="s">
        <v>245</v>
      </c>
      <c r="D79" s="203"/>
      <c r="E79" s="343" t="s">
        <v>246</v>
      </c>
      <c r="F79" s="203"/>
      <c r="G79" s="336"/>
      <c r="H79" s="337"/>
      <c r="I79" s="338"/>
      <c r="J79" s="203"/>
      <c r="K79" s="203"/>
      <c r="L79" s="217"/>
      <c r="M79" s="219"/>
      <c r="N79" s="357">
        <v>501.6</v>
      </c>
      <c r="O79" s="219"/>
      <c r="P79" s="391">
        <f t="shared" si="0"/>
        <v>0</v>
      </c>
      <c r="Q79" s="214"/>
      <c r="R79" s="406"/>
    </row>
    <row r="80" spans="1:18" s="348" customFormat="1" ht="15" customHeight="1">
      <c r="A80" s="407"/>
      <c r="B80" s="213"/>
      <c r="C80" s="349" t="s">
        <v>247</v>
      </c>
      <c r="D80" s="351"/>
      <c r="E80" s="349" t="s">
        <v>248</v>
      </c>
      <c r="F80" s="351"/>
      <c r="G80" s="352"/>
      <c r="H80" s="353"/>
      <c r="I80" s="354"/>
      <c r="J80" s="351"/>
      <c r="K80" s="351"/>
      <c r="L80" s="217"/>
      <c r="M80" s="355"/>
      <c r="N80" s="358">
        <v>554.40000000000009</v>
      </c>
      <c r="O80" s="355"/>
      <c r="P80" s="391">
        <f t="shared" si="0"/>
        <v>0</v>
      </c>
      <c r="Q80" s="347"/>
      <c r="R80" s="408"/>
    </row>
    <row r="81" spans="1:18" s="348" customFormat="1" ht="15" customHeight="1">
      <c r="A81" s="407"/>
      <c r="B81" s="213"/>
      <c r="C81" s="349" t="s">
        <v>249</v>
      </c>
      <c r="D81" s="344"/>
      <c r="E81" s="349" t="s">
        <v>250</v>
      </c>
      <c r="F81" s="344"/>
      <c r="G81" s="344"/>
      <c r="H81" s="344"/>
      <c r="I81" s="345"/>
      <c r="J81" s="344"/>
      <c r="K81" s="344"/>
      <c r="L81" s="217"/>
      <c r="M81" s="344"/>
      <c r="N81" s="358">
        <v>462.00000000000006</v>
      </c>
      <c r="O81" s="344"/>
      <c r="P81" s="391">
        <f t="shared" si="0"/>
        <v>0</v>
      </c>
      <c r="Q81" s="347"/>
      <c r="R81" s="408"/>
    </row>
    <row r="82" spans="1:18" s="348" customFormat="1" ht="15" customHeight="1">
      <c r="A82" s="407"/>
      <c r="B82" s="213"/>
      <c r="C82" s="359"/>
      <c r="D82" s="370"/>
      <c r="E82" s="359" t="s">
        <v>251</v>
      </c>
      <c r="F82" s="371"/>
      <c r="G82" s="372"/>
      <c r="H82" s="373"/>
      <c r="I82" s="374"/>
      <c r="J82" s="371"/>
      <c r="K82" s="371"/>
      <c r="L82" s="361"/>
      <c r="M82" s="371"/>
      <c r="N82" s="363"/>
      <c r="O82" s="371"/>
      <c r="P82" s="390"/>
      <c r="Q82" s="347"/>
      <c r="R82" s="408"/>
    </row>
    <row r="83" spans="1:18" s="348" customFormat="1" ht="15" customHeight="1">
      <c r="A83" s="407"/>
      <c r="B83" s="213"/>
      <c r="C83" s="349" t="s">
        <v>252</v>
      </c>
      <c r="D83" s="221"/>
      <c r="E83" s="349" t="s">
        <v>253</v>
      </c>
      <c r="F83" s="222"/>
      <c r="G83" s="340"/>
      <c r="H83" s="341"/>
      <c r="I83" s="342"/>
      <c r="J83" s="222"/>
      <c r="K83" s="222"/>
      <c r="L83" s="217"/>
      <c r="M83" s="222"/>
      <c r="N83" s="358">
        <v>1049.4000000000001</v>
      </c>
      <c r="O83" s="222"/>
      <c r="P83" s="391">
        <f t="shared" si="0"/>
        <v>0</v>
      </c>
      <c r="Q83" s="347"/>
      <c r="R83" s="408"/>
    </row>
    <row r="84" spans="1:18" s="348" customFormat="1" ht="15" customHeight="1">
      <c r="A84" s="407"/>
      <c r="B84" s="213"/>
      <c r="C84" s="349" t="s">
        <v>254</v>
      </c>
      <c r="D84" s="221"/>
      <c r="E84" s="349" t="s">
        <v>255</v>
      </c>
      <c r="F84" s="222"/>
      <c r="G84" s="340"/>
      <c r="H84" s="341"/>
      <c r="I84" s="342"/>
      <c r="J84" s="222"/>
      <c r="K84" s="222"/>
      <c r="L84" s="217"/>
      <c r="M84" s="222"/>
      <c r="N84" s="358">
        <v>990.00000000000011</v>
      </c>
      <c r="O84" s="222"/>
      <c r="P84" s="391">
        <f t="shared" si="0"/>
        <v>0</v>
      </c>
      <c r="Q84" s="347"/>
      <c r="R84" s="408"/>
    </row>
    <row r="85" spans="1:18" s="348" customFormat="1" ht="15" customHeight="1">
      <c r="A85" s="407"/>
      <c r="B85" s="213"/>
      <c r="C85" s="349" t="s">
        <v>256</v>
      </c>
      <c r="D85" s="221"/>
      <c r="E85" s="349" t="s">
        <v>257</v>
      </c>
      <c r="F85" s="222"/>
      <c r="G85" s="340"/>
      <c r="H85" s="341"/>
      <c r="I85" s="342"/>
      <c r="J85" s="222"/>
      <c r="K85" s="222"/>
      <c r="L85" s="217"/>
      <c r="M85" s="222"/>
      <c r="N85" s="358">
        <v>1914.0000000000002</v>
      </c>
      <c r="O85" s="222"/>
      <c r="P85" s="391">
        <f t="shared" si="0"/>
        <v>0</v>
      </c>
      <c r="Q85" s="347"/>
      <c r="R85" s="408"/>
    </row>
    <row r="86" spans="1:18" s="348" customFormat="1" ht="15" customHeight="1">
      <c r="A86" s="407"/>
      <c r="B86" s="213"/>
      <c r="C86" s="349" t="s">
        <v>258</v>
      </c>
      <c r="D86" s="351"/>
      <c r="E86" s="349" t="s">
        <v>259</v>
      </c>
      <c r="F86" s="351"/>
      <c r="G86" s="352"/>
      <c r="H86" s="353"/>
      <c r="I86" s="354"/>
      <c r="J86" s="351"/>
      <c r="K86" s="351"/>
      <c r="L86" s="217"/>
      <c r="M86" s="355"/>
      <c r="N86" s="358">
        <v>1518.0000000000002</v>
      </c>
      <c r="O86" s="355"/>
      <c r="P86" s="391">
        <f t="shared" si="0"/>
        <v>0</v>
      </c>
      <c r="Q86" s="347"/>
      <c r="R86" s="408"/>
    </row>
    <row r="87" spans="1:18" s="348" customFormat="1" ht="15" customHeight="1">
      <c r="A87" s="407"/>
      <c r="B87" s="213"/>
      <c r="C87" s="349" t="s">
        <v>260</v>
      </c>
      <c r="D87" s="351"/>
      <c r="E87" s="349" t="s">
        <v>261</v>
      </c>
      <c r="F87" s="351"/>
      <c r="G87" s="352"/>
      <c r="H87" s="353"/>
      <c r="I87" s="354"/>
      <c r="J87" s="351"/>
      <c r="K87" s="351"/>
      <c r="L87" s="217"/>
      <c r="M87" s="355"/>
      <c r="N87" s="358">
        <v>1650.0000000000002</v>
      </c>
      <c r="O87" s="355"/>
      <c r="P87" s="391">
        <f t="shared" si="0"/>
        <v>0</v>
      </c>
      <c r="Q87" s="347"/>
      <c r="R87" s="408"/>
    </row>
    <row r="88" spans="1:18" s="348" customFormat="1" ht="15" customHeight="1">
      <c r="A88" s="407"/>
      <c r="B88" s="213"/>
      <c r="C88" s="359"/>
      <c r="D88" s="339"/>
      <c r="E88" s="359" t="s">
        <v>262</v>
      </c>
      <c r="F88" s="339"/>
      <c r="G88" s="339"/>
      <c r="H88" s="339"/>
      <c r="I88" s="339"/>
      <c r="J88" s="339"/>
      <c r="K88" s="339"/>
      <c r="L88" s="361"/>
      <c r="M88" s="339"/>
      <c r="N88" s="363"/>
      <c r="O88" s="339"/>
      <c r="P88" s="392"/>
      <c r="Q88" s="347"/>
      <c r="R88" s="408"/>
    </row>
    <row r="89" spans="1:18" s="348" customFormat="1" ht="15" customHeight="1">
      <c r="A89" s="407"/>
      <c r="B89" s="213"/>
      <c r="C89" s="349" t="s">
        <v>263</v>
      </c>
      <c r="D89" s="351"/>
      <c r="E89" s="349" t="s">
        <v>264</v>
      </c>
      <c r="F89" s="351"/>
      <c r="G89" s="352"/>
      <c r="H89" s="353"/>
      <c r="I89" s="354"/>
      <c r="J89" s="351"/>
      <c r="K89" s="351"/>
      <c r="L89" s="217"/>
      <c r="M89" s="355"/>
      <c r="N89" s="358">
        <v>910.80000000000007</v>
      </c>
      <c r="O89" s="355"/>
      <c r="P89" s="391">
        <f t="shared" si="0"/>
        <v>0</v>
      </c>
      <c r="Q89" s="347"/>
      <c r="R89" s="408"/>
    </row>
    <row r="90" spans="1:18" s="348" customFormat="1" ht="15" customHeight="1">
      <c r="A90" s="407"/>
      <c r="B90" s="213"/>
      <c r="C90" s="349" t="s">
        <v>265</v>
      </c>
      <c r="D90" s="351"/>
      <c r="E90" s="349" t="s">
        <v>266</v>
      </c>
      <c r="F90" s="351"/>
      <c r="G90" s="352"/>
      <c r="H90" s="353"/>
      <c r="I90" s="354"/>
      <c r="J90" s="351"/>
      <c r="K90" s="351"/>
      <c r="L90" s="217"/>
      <c r="M90" s="355"/>
      <c r="N90" s="358">
        <v>726.00000000000011</v>
      </c>
      <c r="O90" s="355"/>
      <c r="P90" s="391">
        <f t="shared" ref="P90:P98" si="1">L90*N90</f>
        <v>0</v>
      </c>
      <c r="Q90" s="347"/>
      <c r="R90" s="408"/>
    </row>
    <row r="91" spans="1:18" s="348" customFormat="1" ht="15" customHeight="1">
      <c r="A91" s="407"/>
      <c r="B91" s="213"/>
      <c r="C91" s="349" t="s">
        <v>267</v>
      </c>
      <c r="D91" s="351"/>
      <c r="E91" s="349" t="s">
        <v>73</v>
      </c>
      <c r="F91" s="351"/>
      <c r="G91" s="352"/>
      <c r="H91" s="353"/>
      <c r="I91" s="354"/>
      <c r="J91" s="351"/>
      <c r="K91" s="351"/>
      <c r="L91" s="217"/>
      <c r="M91" s="355"/>
      <c r="N91" s="358">
        <v>765.6</v>
      </c>
      <c r="O91" s="355"/>
      <c r="P91" s="391">
        <f t="shared" si="1"/>
        <v>0</v>
      </c>
      <c r="Q91" s="347"/>
      <c r="R91" s="408"/>
    </row>
    <row r="92" spans="1:18" s="348" customFormat="1" ht="15" customHeight="1">
      <c r="A92" s="407"/>
      <c r="B92" s="213"/>
      <c r="C92" s="349" t="s">
        <v>268</v>
      </c>
      <c r="D92" s="351"/>
      <c r="E92" s="349" t="s">
        <v>269</v>
      </c>
      <c r="F92" s="351"/>
      <c r="G92" s="352"/>
      <c r="H92" s="353"/>
      <c r="I92" s="354"/>
      <c r="J92" s="351"/>
      <c r="K92" s="351"/>
      <c r="L92" s="217"/>
      <c r="M92" s="355"/>
      <c r="N92" s="358">
        <v>844.80000000000007</v>
      </c>
      <c r="O92" s="355"/>
      <c r="P92" s="391">
        <f t="shared" si="1"/>
        <v>0</v>
      </c>
      <c r="Q92" s="347"/>
      <c r="R92" s="408"/>
    </row>
    <row r="93" spans="1:18" s="348" customFormat="1" ht="15" customHeight="1">
      <c r="A93" s="407"/>
      <c r="B93" s="213"/>
      <c r="C93" s="349" t="s">
        <v>270</v>
      </c>
      <c r="D93" s="346"/>
      <c r="E93" s="349" t="s">
        <v>271</v>
      </c>
      <c r="F93" s="346"/>
      <c r="G93" s="346"/>
      <c r="H93" s="346"/>
      <c r="I93" s="345"/>
      <c r="J93" s="346"/>
      <c r="K93" s="346"/>
      <c r="L93" s="217"/>
      <c r="M93" s="346"/>
      <c r="N93" s="358">
        <v>264</v>
      </c>
      <c r="O93" s="346"/>
      <c r="P93" s="391">
        <f t="shared" si="1"/>
        <v>0</v>
      </c>
      <c r="Q93" s="347"/>
      <c r="R93" s="408"/>
    </row>
    <row r="94" spans="1:18" s="348" customFormat="1" ht="15" customHeight="1">
      <c r="A94" s="407"/>
      <c r="B94" s="213"/>
      <c r="C94" s="349" t="s">
        <v>272</v>
      </c>
      <c r="D94" s="351"/>
      <c r="E94" s="349" t="s">
        <v>273</v>
      </c>
      <c r="F94" s="351"/>
      <c r="G94" s="352"/>
      <c r="H94" s="353"/>
      <c r="I94" s="354"/>
      <c r="J94" s="351"/>
      <c r="K94" s="351"/>
      <c r="L94" s="217"/>
      <c r="M94" s="355"/>
      <c r="N94" s="358">
        <v>297</v>
      </c>
      <c r="O94" s="355"/>
      <c r="P94" s="391">
        <f t="shared" si="1"/>
        <v>0</v>
      </c>
      <c r="Q94" s="347"/>
      <c r="R94" s="408"/>
    </row>
    <row r="95" spans="1:18" s="348" customFormat="1" ht="15" customHeight="1">
      <c r="A95" s="407"/>
      <c r="B95" s="213"/>
      <c r="C95" s="349" t="s">
        <v>274</v>
      </c>
      <c r="D95" s="351"/>
      <c r="E95" s="349" t="s">
        <v>275</v>
      </c>
      <c r="F95" s="351"/>
      <c r="G95" s="352"/>
      <c r="H95" s="353"/>
      <c r="I95" s="354"/>
      <c r="J95" s="351"/>
      <c r="K95" s="351"/>
      <c r="L95" s="217"/>
      <c r="M95" s="355"/>
      <c r="N95" s="358">
        <v>330</v>
      </c>
      <c r="O95" s="355"/>
      <c r="P95" s="391">
        <f t="shared" si="1"/>
        <v>0</v>
      </c>
      <c r="Q95" s="347"/>
      <c r="R95" s="408"/>
    </row>
    <row r="96" spans="1:18" s="348" customFormat="1" ht="15" customHeight="1">
      <c r="A96" s="407"/>
      <c r="B96" s="213"/>
      <c r="C96" s="349" t="s">
        <v>276</v>
      </c>
      <c r="D96" s="356"/>
      <c r="E96" s="349" t="s">
        <v>277</v>
      </c>
      <c r="F96" s="356"/>
      <c r="G96" s="352"/>
      <c r="H96" s="353"/>
      <c r="I96" s="354"/>
      <c r="J96" s="356"/>
      <c r="K96" s="356"/>
      <c r="L96" s="217"/>
      <c r="M96" s="355"/>
      <c r="N96" s="358">
        <v>237.60000000000002</v>
      </c>
      <c r="O96" s="355"/>
      <c r="P96" s="391">
        <f t="shared" si="1"/>
        <v>0</v>
      </c>
      <c r="Q96" s="347"/>
      <c r="R96" s="408"/>
    </row>
    <row r="97" spans="1:18" s="348" customFormat="1" ht="15" customHeight="1">
      <c r="A97" s="407"/>
      <c r="B97" s="213"/>
      <c r="C97" s="349" t="s">
        <v>278</v>
      </c>
      <c r="D97" s="351"/>
      <c r="E97" s="349" t="s">
        <v>279</v>
      </c>
      <c r="F97" s="351"/>
      <c r="G97" s="352"/>
      <c r="H97" s="353"/>
      <c r="I97" s="354"/>
      <c r="J97" s="351"/>
      <c r="K97" s="351"/>
      <c r="L97" s="217"/>
      <c r="M97" s="355"/>
      <c r="N97" s="358">
        <v>264</v>
      </c>
      <c r="O97" s="355"/>
      <c r="P97" s="391">
        <f t="shared" si="1"/>
        <v>0</v>
      </c>
      <c r="Q97" s="347"/>
      <c r="R97" s="408"/>
    </row>
    <row r="98" spans="1:18" s="348" customFormat="1" ht="15" customHeight="1">
      <c r="A98" s="407"/>
      <c r="B98" s="213"/>
      <c r="C98" s="349" t="s">
        <v>280</v>
      </c>
      <c r="D98" s="351"/>
      <c r="E98" s="349" t="s">
        <v>281</v>
      </c>
      <c r="F98" s="351"/>
      <c r="G98" s="352"/>
      <c r="H98" s="353"/>
      <c r="I98" s="354"/>
      <c r="J98" s="351"/>
      <c r="K98" s="351"/>
      <c r="L98" s="217"/>
      <c r="M98" s="355"/>
      <c r="N98" s="358">
        <v>290.40000000000003</v>
      </c>
      <c r="O98" s="355"/>
      <c r="P98" s="391">
        <f t="shared" si="1"/>
        <v>0</v>
      </c>
      <c r="Q98" s="347"/>
      <c r="R98" s="408"/>
    </row>
    <row r="99" spans="1:18" s="348" customFormat="1" ht="15" customHeight="1">
      <c r="A99" s="407"/>
      <c r="B99" s="213"/>
      <c r="C99" s="525"/>
      <c r="D99" s="529"/>
      <c r="E99" s="525" t="s">
        <v>282</v>
      </c>
      <c r="F99" s="529"/>
      <c r="G99" s="529"/>
      <c r="H99" s="529"/>
      <c r="I99" s="529"/>
      <c r="J99" s="529"/>
      <c r="K99" s="529"/>
      <c r="L99" s="526"/>
      <c r="M99" s="529"/>
      <c r="N99" s="527"/>
      <c r="O99" s="529"/>
      <c r="P99" s="530"/>
      <c r="Q99" s="347"/>
      <c r="R99" s="408"/>
    </row>
    <row r="100" spans="1:18" s="348" customFormat="1" ht="15" customHeight="1">
      <c r="A100" s="407"/>
      <c r="B100" s="213"/>
      <c r="C100" s="349" t="s">
        <v>136</v>
      </c>
      <c r="D100" s="351"/>
      <c r="E100" s="349" t="s">
        <v>283</v>
      </c>
      <c r="F100" s="351"/>
      <c r="G100" s="728" t="s">
        <v>356</v>
      </c>
      <c r="H100" s="729"/>
      <c r="I100" s="730"/>
      <c r="J100" s="203"/>
      <c r="K100" s="203"/>
      <c r="L100" s="217"/>
      <c r="M100" s="355"/>
      <c r="N100" s="358">
        <v>1914.0000000000002</v>
      </c>
      <c r="O100" s="355"/>
      <c r="P100" s="391">
        <f t="shared" ref="P100:P107" si="2">L100*N100</f>
        <v>0</v>
      </c>
      <c r="Q100" s="347"/>
      <c r="R100" s="408"/>
    </row>
    <row r="101" spans="1:18" s="215" customFormat="1" ht="15" customHeight="1">
      <c r="A101" s="405"/>
      <c r="B101" s="220"/>
      <c r="C101" s="343" t="s">
        <v>137</v>
      </c>
      <c r="D101" s="203"/>
      <c r="E101" s="343" t="s">
        <v>144</v>
      </c>
      <c r="F101" s="203"/>
      <c r="G101" s="731"/>
      <c r="H101" s="732"/>
      <c r="I101" s="733"/>
      <c r="J101" s="203"/>
      <c r="K101" s="203"/>
      <c r="L101" s="217"/>
      <c r="M101" s="219"/>
      <c r="N101" s="357">
        <v>2970.0000000000005</v>
      </c>
      <c r="O101" s="219"/>
      <c r="P101" s="391">
        <f t="shared" si="2"/>
        <v>0</v>
      </c>
      <c r="Q101" s="214"/>
      <c r="R101" s="406"/>
    </row>
    <row r="102" spans="1:18" s="215" customFormat="1" ht="15" customHeight="1">
      <c r="A102" s="405"/>
      <c r="B102" s="220"/>
      <c r="C102" s="343" t="s">
        <v>138</v>
      </c>
      <c r="D102" s="203"/>
      <c r="E102" s="343" t="s">
        <v>145</v>
      </c>
      <c r="F102" s="203"/>
      <c r="G102" s="734"/>
      <c r="H102" s="735"/>
      <c r="I102" s="736"/>
      <c r="J102" s="203"/>
      <c r="K102" s="203"/>
      <c r="L102" s="217"/>
      <c r="M102" s="219"/>
      <c r="N102" s="357">
        <v>3696.0000000000005</v>
      </c>
      <c r="O102" s="219"/>
      <c r="P102" s="391">
        <f t="shared" si="2"/>
        <v>0</v>
      </c>
      <c r="Q102" s="214"/>
      <c r="R102" s="406"/>
    </row>
    <row r="103" spans="1:18" s="215" customFormat="1" ht="15" customHeight="1">
      <c r="A103" s="405"/>
      <c r="B103" s="220"/>
      <c r="C103" s="343" t="s">
        <v>139</v>
      </c>
      <c r="D103" s="203"/>
      <c r="E103" s="343" t="s">
        <v>313</v>
      </c>
      <c r="F103" s="203"/>
      <c r="G103" s="336"/>
      <c r="H103" s="337"/>
      <c r="I103" s="338"/>
      <c r="J103" s="203"/>
      <c r="K103" s="203"/>
      <c r="L103" s="217"/>
      <c r="M103" s="219"/>
      <c r="N103" s="357">
        <v>330</v>
      </c>
      <c r="O103" s="219"/>
      <c r="P103" s="391">
        <f t="shared" si="2"/>
        <v>0</v>
      </c>
      <c r="Q103" s="214"/>
      <c r="R103" s="406"/>
    </row>
    <row r="104" spans="1:18" s="215" customFormat="1" ht="15" customHeight="1">
      <c r="A104" s="405"/>
      <c r="B104" s="220"/>
      <c r="C104" s="343" t="s">
        <v>140</v>
      </c>
      <c r="D104" s="203"/>
      <c r="E104" s="343" t="s">
        <v>314</v>
      </c>
      <c r="F104" s="203"/>
      <c r="G104" s="336"/>
      <c r="H104" s="337"/>
      <c r="I104" s="338"/>
      <c r="J104" s="203"/>
      <c r="K104" s="203"/>
      <c r="L104" s="217"/>
      <c r="M104" s="219"/>
      <c r="N104" s="357">
        <v>462.00000000000006</v>
      </c>
      <c r="O104" s="219"/>
      <c r="P104" s="391">
        <f t="shared" si="2"/>
        <v>0</v>
      </c>
      <c r="Q104" s="214"/>
      <c r="R104" s="406"/>
    </row>
    <row r="105" spans="1:18" s="215" customFormat="1" ht="15" customHeight="1">
      <c r="A105" s="405"/>
      <c r="B105" s="220"/>
      <c r="C105" s="343" t="s">
        <v>141</v>
      </c>
      <c r="D105" s="203"/>
      <c r="E105" s="343" t="s">
        <v>315</v>
      </c>
      <c r="F105" s="203"/>
      <c r="G105" s="336"/>
      <c r="H105" s="337"/>
      <c r="I105" s="338"/>
      <c r="J105" s="203"/>
      <c r="K105" s="203"/>
      <c r="L105" s="217"/>
      <c r="M105" s="219"/>
      <c r="N105" s="357">
        <v>415.8</v>
      </c>
      <c r="O105" s="219"/>
      <c r="P105" s="391">
        <f t="shared" si="2"/>
        <v>0</v>
      </c>
      <c r="Q105" s="214"/>
      <c r="R105" s="406"/>
    </row>
    <row r="106" spans="1:18" s="215" customFormat="1" ht="15" customHeight="1">
      <c r="A106" s="405"/>
      <c r="B106" s="220"/>
      <c r="C106" s="343" t="s">
        <v>142</v>
      </c>
      <c r="D106" s="203"/>
      <c r="E106" s="343" t="s">
        <v>316</v>
      </c>
      <c r="F106" s="203"/>
      <c r="G106" s="336"/>
      <c r="H106" s="337"/>
      <c r="I106" s="338"/>
      <c r="J106" s="203"/>
      <c r="K106" s="203"/>
      <c r="L106" s="217"/>
      <c r="M106" s="219"/>
      <c r="N106" s="357">
        <v>1254</v>
      </c>
      <c r="O106" s="219"/>
      <c r="P106" s="391">
        <f t="shared" si="2"/>
        <v>0</v>
      </c>
      <c r="Q106" s="214"/>
      <c r="R106" s="406"/>
    </row>
    <row r="107" spans="1:18" s="215" customFormat="1" ht="15" customHeight="1">
      <c r="A107" s="405"/>
      <c r="B107" s="220"/>
      <c r="C107" s="343" t="s">
        <v>143</v>
      </c>
      <c r="D107" s="203"/>
      <c r="E107" s="343" t="s">
        <v>317</v>
      </c>
      <c r="F107" s="203"/>
      <c r="G107" s="336"/>
      <c r="H107" s="337"/>
      <c r="I107" s="338"/>
      <c r="J107" s="203"/>
      <c r="K107" s="203"/>
      <c r="L107" s="217"/>
      <c r="M107" s="219"/>
      <c r="N107" s="357">
        <v>148.5</v>
      </c>
      <c r="O107" s="219"/>
      <c r="P107" s="391">
        <f t="shared" si="2"/>
        <v>0</v>
      </c>
      <c r="Q107" s="214"/>
      <c r="R107" s="406"/>
    </row>
    <row r="108" spans="1:18" s="348" customFormat="1" ht="15" customHeight="1">
      <c r="A108" s="407"/>
      <c r="B108" s="213"/>
      <c r="C108" s="359"/>
      <c r="D108" s="332"/>
      <c r="E108" s="359" t="s">
        <v>284</v>
      </c>
      <c r="F108" s="332"/>
      <c r="G108" s="332"/>
      <c r="H108" s="332"/>
      <c r="I108" s="332"/>
      <c r="J108" s="332"/>
      <c r="K108" s="332"/>
      <c r="L108" s="361"/>
      <c r="M108" s="332"/>
      <c r="N108" s="363"/>
      <c r="O108" s="332"/>
      <c r="P108" s="393"/>
      <c r="Q108" s="347"/>
      <c r="R108" s="408"/>
    </row>
    <row r="109" spans="1:18" s="215" customFormat="1" ht="15" customHeight="1">
      <c r="A109" s="405"/>
      <c r="B109" s="220"/>
      <c r="C109" s="343" t="s">
        <v>285</v>
      </c>
      <c r="D109" s="203"/>
      <c r="E109" s="343" t="s">
        <v>357</v>
      </c>
      <c r="F109" s="203"/>
      <c r="G109" s="737" t="s">
        <v>358</v>
      </c>
      <c r="H109" s="738"/>
      <c r="I109" s="739"/>
      <c r="J109" s="203"/>
      <c r="K109" s="203"/>
      <c r="L109" s="217"/>
      <c r="M109" s="219"/>
      <c r="N109" s="357">
        <v>429.00000000000006</v>
      </c>
      <c r="O109" s="219"/>
      <c r="P109" s="391">
        <f t="shared" ref="P109:P114" si="3">L109*N109</f>
        <v>0</v>
      </c>
      <c r="Q109" s="214"/>
      <c r="R109" s="406"/>
    </row>
    <row r="110" spans="1:18" s="215" customFormat="1" ht="15" customHeight="1">
      <c r="A110" s="405"/>
      <c r="B110" s="220"/>
      <c r="C110" s="343" t="s">
        <v>286</v>
      </c>
      <c r="D110" s="203"/>
      <c r="E110" s="343" t="s">
        <v>287</v>
      </c>
      <c r="F110" s="203"/>
      <c r="G110" s="336"/>
      <c r="H110" s="337"/>
      <c r="I110" s="338"/>
      <c r="J110" s="203"/>
      <c r="K110" s="203"/>
      <c r="L110" s="217"/>
      <c r="M110" s="219"/>
      <c r="N110" s="357">
        <v>897.6</v>
      </c>
      <c r="O110" s="219"/>
      <c r="P110" s="391">
        <f t="shared" si="3"/>
        <v>0</v>
      </c>
      <c r="Q110" s="214"/>
      <c r="R110" s="406"/>
    </row>
    <row r="111" spans="1:18" s="215" customFormat="1" ht="15" customHeight="1">
      <c r="A111" s="405"/>
      <c r="B111" s="220"/>
      <c r="C111" s="343" t="s">
        <v>288</v>
      </c>
      <c r="D111" s="203"/>
      <c r="E111" s="343" t="s">
        <v>289</v>
      </c>
      <c r="F111" s="203"/>
      <c r="G111" s="336"/>
      <c r="H111" s="337"/>
      <c r="I111" s="338"/>
      <c r="J111" s="203"/>
      <c r="K111" s="203"/>
      <c r="L111" s="217"/>
      <c r="M111" s="219"/>
      <c r="N111" s="357">
        <v>184.8</v>
      </c>
      <c r="O111" s="219"/>
      <c r="P111" s="391">
        <f t="shared" si="3"/>
        <v>0</v>
      </c>
      <c r="Q111" s="214"/>
      <c r="R111" s="406"/>
    </row>
    <row r="112" spans="1:18" s="215" customFormat="1" ht="15" customHeight="1">
      <c r="A112" s="405"/>
      <c r="B112" s="220"/>
      <c r="C112" s="343" t="s">
        <v>290</v>
      </c>
      <c r="D112" s="203"/>
      <c r="E112" s="343" t="s">
        <v>291</v>
      </c>
      <c r="F112" s="203"/>
      <c r="G112" s="336"/>
      <c r="H112" s="337"/>
      <c r="I112" s="338"/>
      <c r="J112" s="203"/>
      <c r="K112" s="203"/>
      <c r="L112" s="217"/>
      <c r="M112" s="219"/>
      <c r="N112" s="357">
        <v>184.8</v>
      </c>
      <c r="O112" s="219"/>
      <c r="P112" s="391">
        <f t="shared" si="3"/>
        <v>0</v>
      </c>
      <c r="Q112" s="214"/>
      <c r="R112" s="406"/>
    </row>
    <row r="113" spans="1:19" s="348" customFormat="1" ht="15" customHeight="1">
      <c r="A113" s="407"/>
      <c r="B113" s="213"/>
      <c r="C113" s="349" t="s">
        <v>292</v>
      </c>
      <c r="D113" s="350"/>
      <c r="E113" s="349" t="s">
        <v>293</v>
      </c>
      <c r="F113" s="350"/>
      <c r="G113" s="375"/>
      <c r="H113" s="344"/>
      <c r="I113" s="345"/>
      <c r="J113" s="350"/>
      <c r="K113" s="350"/>
      <c r="L113" s="217"/>
      <c r="M113" s="350"/>
      <c r="N113" s="358">
        <v>990.00000000000011</v>
      </c>
      <c r="O113" s="350"/>
      <c r="P113" s="391">
        <f t="shared" si="3"/>
        <v>0</v>
      </c>
      <c r="Q113" s="347"/>
      <c r="R113" s="408"/>
    </row>
    <row r="114" spans="1:19" s="215" customFormat="1" ht="15" customHeight="1">
      <c r="A114" s="405"/>
      <c r="B114" s="220"/>
      <c r="C114" s="343" t="s">
        <v>294</v>
      </c>
      <c r="D114" s="203"/>
      <c r="E114" s="343" t="s">
        <v>295</v>
      </c>
      <c r="F114" s="203"/>
      <c r="G114" s="336"/>
      <c r="H114" s="337"/>
      <c r="I114" s="338"/>
      <c r="J114" s="203"/>
      <c r="K114" s="203"/>
      <c r="L114" s="217"/>
      <c r="M114" s="219"/>
      <c r="N114" s="357">
        <v>363.00000000000006</v>
      </c>
      <c r="O114" s="219"/>
      <c r="P114" s="391">
        <f t="shared" si="3"/>
        <v>0</v>
      </c>
      <c r="Q114" s="214"/>
      <c r="R114" s="406"/>
    </row>
    <row r="115" spans="1:19" s="215" customFormat="1" ht="15" customHeight="1">
      <c r="A115" s="405"/>
      <c r="B115" s="220"/>
      <c r="C115" s="359"/>
      <c r="D115" s="360"/>
      <c r="E115" s="359" t="s">
        <v>296</v>
      </c>
      <c r="F115" s="360"/>
      <c r="G115" s="367"/>
      <c r="H115" s="368"/>
      <c r="I115" s="369"/>
      <c r="J115" s="360"/>
      <c r="K115" s="360"/>
      <c r="L115" s="361"/>
      <c r="M115" s="362"/>
      <c r="N115" s="363"/>
      <c r="O115" s="362"/>
      <c r="P115" s="390"/>
      <c r="Q115" s="214"/>
      <c r="R115" s="406"/>
    </row>
    <row r="116" spans="1:19" s="215" customFormat="1" ht="15" customHeight="1">
      <c r="A116" s="405"/>
      <c r="B116" s="220"/>
      <c r="C116" s="343" t="s">
        <v>297</v>
      </c>
      <c r="D116" s="203"/>
      <c r="E116" s="343" t="s">
        <v>298</v>
      </c>
      <c r="F116" s="203"/>
      <c r="G116" s="336"/>
      <c r="H116" s="337"/>
      <c r="I116" s="338"/>
      <c r="J116" s="203"/>
      <c r="K116" s="203"/>
      <c r="L116" s="217"/>
      <c r="M116" s="219"/>
      <c r="N116" s="357">
        <v>1254</v>
      </c>
      <c r="O116" s="219"/>
      <c r="P116" s="391">
        <f t="shared" ref="P116:P123" si="4">L116*N116</f>
        <v>0</v>
      </c>
      <c r="Q116" s="214"/>
      <c r="R116" s="406"/>
    </row>
    <row r="117" spans="1:19" s="215" customFormat="1" ht="15" customHeight="1">
      <c r="A117" s="405"/>
      <c r="B117" s="220"/>
      <c r="C117" s="343" t="s">
        <v>299</v>
      </c>
      <c r="D117" s="203"/>
      <c r="E117" s="343" t="s">
        <v>300</v>
      </c>
      <c r="F117" s="203"/>
      <c r="G117" s="336"/>
      <c r="H117" s="337"/>
      <c r="I117" s="338"/>
      <c r="J117" s="203"/>
      <c r="K117" s="203"/>
      <c r="L117" s="217"/>
      <c r="M117" s="219"/>
      <c r="N117" s="357">
        <v>138.60000000000002</v>
      </c>
      <c r="O117" s="219"/>
      <c r="P117" s="391">
        <f t="shared" si="4"/>
        <v>0</v>
      </c>
      <c r="Q117" s="214"/>
      <c r="R117" s="406"/>
    </row>
    <row r="118" spans="1:19" s="215" customFormat="1" ht="15" customHeight="1">
      <c r="A118" s="405"/>
      <c r="B118" s="220"/>
      <c r="C118" s="343" t="s">
        <v>301</v>
      </c>
      <c r="D118" s="203"/>
      <c r="E118" s="343" t="s">
        <v>302</v>
      </c>
      <c r="F118" s="203"/>
      <c r="G118" s="336"/>
      <c r="H118" s="337"/>
      <c r="I118" s="338"/>
      <c r="J118" s="203"/>
      <c r="K118" s="203"/>
      <c r="L118" s="217"/>
      <c r="M118" s="219"/>
      <c r="N118" s="357">
        <v>1254</v>
      </c>
      <c r="O118" s="219"/>
      <c r="P118" s="391">
        <f t="shared" si="4"/>
        <v>0</v>
      </c>
      <c r="Q118" s="214"/>
      <c r="R118" s="406"/>
    </row>
    <row r="119" spans="1:19" s="215" customFormat="1" ht="15" customHeight="1">
      <c r="A119" s="405"/>
      <c r="B119" s="220"/>
      <c r="C119" s="343" t="s">
        <v>303</v>
      </c>
      <c r="D119" s="203"/>
      <c r="E119" s="343" t="s">
        <v>304</v>
      </c>
      <c r="F119" s="203"/>
      <c r="G119" s="336"/>
      <c r="H119" s="337"/>
      <c r="I119" s="338"/>
      <c r="J119" s="203"/>
      <c r="K119" s="203"/>
      <c r="L119" s="217"/>
      <c r="M119" s="219"/>
      <c r="N119" s="357">
        <v>1650.0000000000002</v>
      </c>
      <c r="O119" s="219"/>
      <c r="P119" s="391">
        <f t="shared" si="4"/>
        <v>0</v>
      </c>
      <c r="Q119" s="214"/>
      <c r="R119" s="406"/>
    </row>
    <row r="120" spans="1:19" s="215" customFormat="1" ht="15" customHeight="1">
      <c r="A120" s="405"/>
      <c r="B120" s="220"/>
      <c r="C120" s="343" t="s">
        <v>305</v>
      </c>
      <c r="D120" s="203"/>
      <c r="E120" s="343" t="s">
        <v>306</v>
      </c>
      <c r="F120" s="203"/>
      <c r="G120" s="336"/>
      <c r="H120" s="337"/>
      <c r="I120" s="338"/>
      <c r="J120" s="203"/>
      <c r="K120" s="203"/>
      <c r="L120" s="217"/>
      <c r="M120" s="219"/>
      <c r="N120" s="357">
        <v>491.04</v>
      </c>
      <c r="O120" s="219"/>
      <c r="P120" s="391">
        <f t="shared" si="4"/>
        <v>0</v>
      </c>
      <c r="Q120" s="214"/>
      <c r="R120" s="406"/>
    </row>
    <row r="121" spans="1:19" s="215" customFormat="1" ht="15" customHeight="1">
      <c r="A121" s="405"/>
      <c r="B121" s="220"/>
      <c r="C121" s="343" t="s">
        <v>307</v>
      </c>
      <c r="D121" s="203"/>
      <c r="E121" s="343" t="s">
        <v>308</v>
      </c>
      <c r="F121" s="203"/>
      <c r="G121" s="336"/>
      <c r="H121" s="337"/>
      <c r="I121" s="338"/>
      <c r="J121" s="203"/>
      <c r="K121" s="203"/>
      <c r="L121" s="217"/>
      <c r="M121" s="219"/>
      <c r="N121" s="357">
        <v>1122</v>
      </c>
      <c r="O121" s="219"/>
      <c r="P121" s="391">
        <f t="shared" si="4"/>
        <v>0</v>
      </c>
      <c r="Q121" s="214"/>
      <c r="R121" s="406"/>
    </row>
    <row r="122" spans="1:19" s="215" customFormat="1" ht="15" customHeight="1">
      <c r="A122" s="405"/>
      <c r="B122" s="220"/>
      <c r="C122" s="343" t="s">
        <v>309</v>
      </c>
      <c r="D122" s="203"/>
      <c r="E122" s="343" t="s">
        <v>310</v>
      </c>
      <c r="F122" s="203"/>
      <c r="G122" s="336"/>
      <c r="H122" s="337"/>
      <c r="I122" s="338"/>
      <c r="J122" s="203"/>
      <c r="K122" s="203"/>
      <c r="L122" s="217"/>
      <c r="M122" s="219"/>
      <c r="N122" s="357">
        <v>79.2</v>
      </c>
      <c r="O122" s="219"/>
      <c r="P122" s="391">
        <f t="shared" si="4"/>
        <v>0</v>
      </c>
      <c r="Q122" s="214"/>
      <c r="R122" s="406"/>
    </row>
    <row r="123" spans="1:19" s="215" customFormat="1" ht="15" customHeight="1">
      <c r="A123" s="405"/>
      <c r="B123" s="220"/>
      <c r="C123" s="343" t="s">
        <v>311</v>
      </c>
      <c r="D123" s="203"/>
      <c r="E123" s="343" t="s">
        <v>312</v>
      </c>
      <c r="F123" s="203"/>
      <c r="G123" s="336"/>
      <c r="H123" s="337"/>
      <c r="I123" s="338"/>
      <c r="J123" s="203"/>
      <c r="K123" s="203"/>
      <c r="L123" s="217"/>
      <c r="M123" s="219"/>
      <c r="N123" s="357">
        <v>118.80000000000001</v>
      </c>
      <c r="O123" s="219"/>
      <c r="P123" s="391">
        <f t="shared" si="4"/>
        <v>0</v>
      </c>
      <c r="Q123" s="214"/>
      <c r="R123" s="406"/>
    </row>
    <row r="124" spans="1:19" s="223" customFormat="1" ht="15" customHeight="1">
      <c r="A124" s="409"/>
      <c r="B124" s="224"/>
      <c r="C124" s="225"/>
      <c r="D124" s="225"/>
      <c r="E124" s="225"/>
      <c r="F124" s="225"/>
      <c r="G124" s="225"/>
      <c r="H124" s="225"/>
      <c r="I124" s="225"/>
      <c r="J124" s="225"/>
      <c r="K124" s="225"/>
      <c r="L124" s="225"/>
      <c r="M124" s="225"/>
      <c r="N124" s="380" t="s">
        <v>8</v>
      </c>
      <c r="O124" s="226"/>
      <c r="P124" s="394">
        <f>SUM(P24:P123)</f>
        <v>0</v>
      </c>
      <c r="Q124" s="227"/>
      <c r="R124" s="410"/>
    </row>
    <row r="125" spans="1:19" s="223" customFormat="1" ht="15" customHeight="1">
      <c r="A125" s="409"/>
      <c r="B125" s="224"/>
      <c r="C125" s="747"/>
      <c r="D125" s="747"/>
      <c r="E125" s="747"/>
      <c r="F125" s="747"/>
      <c r="G125" s="747"/>
      <c r="H125" s="747"/>
      <c r="I125" s="747"/>
      <c r="J125" s="747"/>
      <c r="K125" s="747"/>
      <c r="L125" s="747"/>
      <c r="M125" s="225"/>
      <c r="N125" s="380" t="s">
        <v>398</v>
      </c>
      <c r="O125" s="226"/>
      <c r="P125" s="395">
        <f>SUM(P124*15%)</f>
        <v>0</v>
      </c>
      <c r="Q125" s="227"/>
      <c r="R125" s="410"/>
    </row>
    <row r="126" spans="1:19" s="223" customFormat="1" ht="15" customHeight="1" thickBot="1">
      <c r="A126" s="409"/>
      <c r="B126" s="224"/>
      <c r="C126" s="228"/>
      <c r="D126" s="228"/>
      <c r="E126" s="228"/>
      <c r="F126" s="228"/>
      <c r="G126" s="228"/>
      <c r="H126" s="228"/>
      <c r="I126" s="228"/>
      <c r="J126" s="228"/>
      <c r="K126" s="228"/>
      <c r="L126" s="228"/>
      <c r="M126" s="225"/>
      <c r="N126" s="380" t="s">
        <v>9</v>
      </c>
      <c r="O126" s="226"/>
      <c r="P126" s="396">
        <f>SUM(P124:P125)</f>
        <v>0</v>
      </c>
      <c r="Q126" s="227"/>
      <c r="R126" s="410"/>
    </row>
    <row r="127" spans="1:19" ht="4" customHeight="1" thickTop="1">
      <c r="A127" s="146"/>
      <c r="B127" s="62"/>
      <c r="C127" s="63"/>
      <c r="D127" s="63"/>
      <c r="E127" s="63"/>
      <c r="F127" s="63"/>
      <c r="G127" s="63"/>
      <c r="H127" s="63"/>
      <c r="I127" s="63"/>
      <c r="J127" s="63"/>
      <c r="K127" s="63"/>
      <c r="L127" s="63"/>
      <c r="M127" s="63"/>
      <c r="N127" s="381"/>
      <c r="O127" s="64"/>
      <c r="P127" s="397"/>
      <c r="Q127" s="65"/>
      <c r="R127" s="410"/>
      <c r="S127" s="223"/>
    </row>
    <row r="128" spans="1:19" ht="7.75" customHeight="1">
      <c r="A128" s="146"/>
      <c r="B128" s="161"/>
      <c r="C128" s="161"/>
      <c r="D128" s="161"/>
      <c r="E128" s="161"/>
      <c r="F128" s="161"/>
      <c r="G128" s="161"/>
      <c r="H128" s="161"/>
      <c r="I128" s="161"/>
      <c r="J128" s="161"/>
      <c r="K128" s="161"/>
      <c r="L128" s="161"/>
      <c r="M128" s="161"/>
      <c r="N128" s="376"/>
      <c r="O128" s="161"/>
      <c r="P128" s="385"/>
      <c r="Q128" s="161"/>
      <c r="R128" s="410"/>
      <c r="S128" s="223"/>
    </row>
    <row r="129" spans="1:43" s="40" customFormat="1" ht="20" customHeight="1">
      <c r="A129" s="263"/>
      <c r="B129" s="600" t="s">
        <v>400</v>
      </c>
      <c r="C129" s="601"/>
      <c r="D129" s="601"/>
      <c r="E129" s="601"/>
      <c r="F129" s="601"/>
      <c r="G129" s="601"/>
      <c r="H129" s="601"/>
      <c r="I129" s="601"/>
      <c r="J129" s="601"/>
      <c r="K129" s="601"/>
      <c r="L129" s="601"/>
      <c r="M129" s="601"/>
      <c r="N129" s="601"/>
      <c r="O129" s="601"/>
      <c r="P129" s="601"/>
      <c r="Q129" s="602"/>
      <c r="R129" s="410"/>
      <c r="S129" s="223"/>
      <c r="T129" s="401"/>
      <c r="U129" s="401"/>
      <c r="V129" s="402"/>
      <c r="W129" s="148"/>
      <c r="X129" s="54"/>
    </row>
    <row r="130" spans="1:43" ht="7.75" customHeight="1">
      <c r="A130" s="281"/>
      <c r="B130" s="71"/>
      <c r="C130" s="71"/>
      <c r="D130" s="71"/>
      <c r="E130" s="71"/>
      <c r="F130" s="71"/>
      <c r="G130" s="71"/>
      <c r="H130" s="71"/>
      <c r="I130" s="71"/>
      <c r="J130" s="71"/>
      <c r="K130" s="71"/>
      <c r="L130" s="71"/>
      <c r="M130" s="71"/>
      <c r="N130" s="382"/>
      <c r="O130" s="71"/>
      <c r="P130" s="398"/>
      <c r="Q130" s="71"/>
      <c r="R130" s="410"/>
      <c r="S130" s="223"/>
      <c r="T130" s="71"/>
      <c r="U130" s="71"/>
      <c r="V130" s="71"/>
      <c r="W130" s="71"/>
      <c r="X130" s="50"/>
      <c r="Y130" s="50"/>
      <c r="Z130" s="50"/>
      <c r="AA130" s="50"/>
      <c r="AB130" s="50"/>
      <c r="AC130" s="50"/>
      <c r="AD130" s="50"/>
      <c r="AE130" s="50"/>
      <c r="AF130" s="50"/>
      <c r="AG130" s="50"/>
      <c r="AH130" s="50"/>
    </row>
    <row r="131" spans="1:43" ht="28" customHeight="1" thickBot="1">
      <c r="A131" s="282"/>
      <c r="B131" s="724" t="s">
        <v>409</v>
      </c>
      <c r="C131" s="724"/>
      <c r="D131" s="724"/>
      <c r="E131" s="724"/>
      <c r="F131" s="724"/>
      <c r="G131" s="724"/>
      <c r="H131" s="724"/>
      <c r="I131" s="724"/>
      <c r="J131" s="724"/>
      <c r="K131" s="724"/>
      <c r="L131" s="724"/>
      <c r="M131" s="724"/>
      <c r="N131" s="724"/>
      <c r="O131" s="724"/>
      <c r="P131" s="411"/>
      <c r="Q131" s="412"/>
      <c r="R131" s="413"/>
      <c r="S131" s="223"/>
      <c r="T131" s="73"/>
      <c r="U131" s="73"/>
    </row>
    <row r="132" spans="1:43" ht="4" customHeight="1" thickBot="1">
      <c r="A132" s="155"/>
      <c r="B132" s="74"/>
      <c r="C132" s="74"/>
      <c r="D132" s="74"/>
      <c r="E132" s="74"/>
      <c r="F132" s="74"/>
      <c r="G132" s="74"/>
      <c r="H132" s="74"/>
      <c r="I132" s="74"/>
      <c r="J132" s="74"/>
      <c r="K132" s="74"/>
      <c r="L132" s="74"/>
      <c r="M132" s="74"/>
      <c r="N132" s="383"/>
      <c r="O132" s="74"/>
      <c r="P132" s="399"/>
      <c r="Q132" s="74"/>
      <c r="R132" s="75"/>
      <c r="S132" s="58"/>
      <c r="T132" s="58"/>
      <c r="U132" s="58"/>
      <c r="V132" s="58"/>
      <c r="W132" s="58"/>
    </row>
    <row r="133" spans="1:43" s="76" customFormat="1" ht="9.75" customHeight="1" thickTop="1">
      <c r="A133" s="58"/>
      <c r="B133" s="161"/>
      <c r="C133" s="161"/>
      <c r="D133" s="161"/>
      <c r="E133" s="161"/>
      <c r="F133" s="161"/>
      <c r="G133" s="161"/>
      <c r="H133" s="161"/>
      <c r="I133" s="161"/>
      <c r="J133" s="161"/>
      <c r="K133" s="161"/>
      <c r="L133" s="161"/>
      <c r="M133" s="161"/>
      <c r="N133" s="376"/>
      <c r="O133" s="46"/>
      <c r="P133" s="385"/>
      <c r="Q133" s="161"/>
      <c r="R133" s="161"/>
      <c r="S133" s="161"/>
      <c r="T133" s="161"/>
      <c r="U133" s="161"/>
      <c r="V133" s="161"/>
      <c r="W133" s="161"/>
      <c r="X133" s="161"/>
      <c r="Y133" s="161"/>
      <c r="Z133" s="161"/>
      <c r="AA133" s="161"/>
      <c r="AB133" s="161"/>
      <c r="AD133" s="77"/>
      <c r="AE133" s="77"/>
      <c r="AF133" s="77"/>
      <c r="AG133" s="77"/>
      <c r="AH133" s="77"/>
      <c r="AI133" s="77"/>
      <c r="AJ133" s="77"/>
      <c r="AK133" s="77"/>
      <c r="AL133" s="77"/>
      <c r="AM133" s="77"/>
      <c r="AN133" s="77"/>
      <c r="AO133" s="77"/>
      <c r="AP133" s="77"/>
      <c r="AQ133" s="78"/>
    </row>
  </sheetData>
  <mergeCells count="12">
    <mergeCell ref="B2:Q2"/>
    <mergeCell ref="B4:F4"/>
    <mergeCell ref="E18:P18"/>
    <mergeCell ref="C20:P20"/>
    <mergeCell ref="B129:Q129"/>
    <mergeCell ref="C125:L125"/>
    <mergeCell ref="H4:Q15"/>
    <mergeCell ref="B131:O131"/>
    <mergeCell ref="G23:I23"/>
    <mergeCell ref="G100:I102"/>
    <mergeCell ref="G109:I109"/>
    <mergeCell ref="E22:I22"/>
  </mergeCells>
  <phoneticPr fontId="9" type="noConversion"/>
  <dataValidations count="2">
    <dataValidation showInputMessage="1" showErrorMessage="1" sqref="E21 E19" xr:uid="{00000000-0002-0000-0400-000000000000}"/>
    <dataValidation type="textLength" showInputMessage="1" showErrorMessage="1" sqref="E6:E14" xr:uid="{00000000-0002-0000-0400-000001000000}">
      <formula1>1</formula1>
      <formula2>1000</formula2>
    </dataValidation>
  </dataValidations>
  <printOptions horizontalCentered="1" verticalCentered="1"/>
  <pageMargins left="0" right="0" top="0" bottom="0" header="0.2" footer="0.2"/>
  <pageSetup paperSize="9" scale="80" fitToHeight="2"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Summary</vt:lpstr>
      <vt:lpstr>Shell Scheme Package</vt:lpstr>
      <vt:lpstr>Electrics</vt:lpstr>
      <vt:lpstr>Extras</vt:lpstr>
      <vt:lpstr>Furniture</vt:lpstr>
      <vt:lpstr>Electrics!Print_Area</vt:lpstr>
      <vt:lpstr>Extras!Print_Area</vt:lpstr>
      <vt:lpstr>Furniture!Print_Area</vt:lpstr>
      <vt:lpstr>'Shell Scheme Package'!Print_Area</vt:lpstr>
      <vt:lpstr>Summary!Print_Area</vt:lpstr>
      <vt:lpstr>Furniture!Print_Titles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Walls</dc:creator>
  <cp:lastModifiedBy>Albis Flanges</cp:lastModifiedBy>
  <cp:lastPrinted>2019-01-19T14:05:14Z</cp:lastPrinted>
  <dcterms:created xsi:type="dcterms:W3CDTF">2010-01-19T16:01:05Z</dcterms:created>
  <dcterms:modified xsi:type="dcterms:W3CDTF">2019-03-01T15:28:38Z</dcterms:modified>
</cp:coreProperties>
</file>